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Discovery Research group\ИССЛЕДОВАНИЯ\ПРОЧИЕ ТОВАРЫ\Фармацевтика\Бинты\"/>
    </mc:Choice>
  </mc:AlternateContent>
  <bookViews>
    <workbookView xWindow="135" yWindow="0" windowWidth="28335" windowHeight="16680"/>
  </bookViews>
  <sheets>
    <sheet name="база" sheetId="1" r:id="rId1"/>
  </sheets>
  <definedNames>
    <definedName name="_xlnm._FilterDatabase" localSheetId="0" hidden="1">база!$A$1:$AG$33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45" i="1" l="1"/>
  <c r="AG45" i="1"/>
  <c r="AF45" i="1"/>
  <c r="AD45" i="1"/>
  <c r="AE44" i="1"/>
  <c r="AG44" i="1"/>
  <c r="AF44" i="1"/>
  <c r="AD44" i="1"/>
  <c r="AE43" i="1"/>
  <c r="AG43" i="1"/>
  <c r="AF43" i="1"/>
  <c r="AD43" i="1"/>
  <c r="AE42" i="1"/>
  <c r="AG42" i="1"/>
  <c r="AF42" i="1"/>
  <c r="AD42" i="1"/>
  <c r="AE41" i="1"/>
  <c r="AG41" i="1"/>
  <c r="AF41" i="1"/>
  <c r="AD41" i="1"/>
  <c r="AE40" i="1"/>
  <c r="AG40" i="1"/>
  <c r="AF40" i="1"/>
  <c r="AD40" i="1"/>
  <c r="AE39" i="1"/>
  <c r="AG39" i="1"/>
  <c r="AF39" i="1"/>
  <c r="AD39" i="1"/>
  <c r="AE38" i="1"/>
  <c r="AG38" i="1"/>
  <c r="AF38" i="1"/>
  <c r="AD38" i="1"/>
  <c r="AE37" i="1"/>
  <c r="AG37" i="1"/>
  <c r="AF37" i="1"/>
  <c r="AD37" i="1"/>
  <c r="AE36" i="1"/>
  <c r="AG36" i="1"/>
  <c r="AF36" i="1"/>
  <c r="AD36" i="1"/>
  <c r="AE35" i="1"/>
  <c r="AG35" i="1"/>
  <c r="AF35" i="1"/>
  <c r="AD35" i="1"/>
  <c r="AE34" i="1"/>
  <c r="AG34" i="1"/>
  <c r="AF34" i="1"/>
  <c r="AD34" i="1"/>
  <c r="AE33" i="1"/>
  <c r="AG33" i="1"/>
  <c r="AF33" i="1"/>
  <c r="AD33" i="1"/>
  <c r="AE32" i="1"/>
  <c r="AG32" i="1"/>
  <c r="AF32" i="1"/>
  <c r="AD32" i="1"/>
  <c r="AE31" i="1"/>
  <c r="AG31" i="1"/>
  <c r="AF31" i="1"/>
  <c r="AD31" i="1"/>
  <c r="AE30" i="1"/>
  <c r="AG30" i="1"/>
  <c r="AF30" i="1"/>
  <c r="AD30" i="1"/>
  <c r="AE29" i="1"/>
  <c r="AG29" i="1"/>
  <c r="AF29" i="1"/>
  <c r="AD29" i="1"/>
  <c r="AE28" i="1"/>
  <c r="AG28" i="1"/>
  <c r="AF28" i="1"/>
  <c r="AD28" i="1"/>
  <c r="AE27" i="1"/>
  <c r="AG27" i="1"/>
  <c r="AF27" i="1"/>
  <c r="AD27" i="1"/>
  <c r="AE26" i="1"/>
  <c r="AG26" i="1"/>
  <c r="AF26" i="1"/>
  <c r="AD26" i="1"/>
  <c r="AE25" i="1"/>
  <c r="AG25" i="1"/>
  <c r="AF25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</calcChain>
</file>

<file path=xl/sharedStrings.xml><?xml version="1.0" encoding="utf-8"?>
<sst xmlns="http://schemas.openxmlformats.org/spreadsheetml/2006/main" count="811" uniqueCount="185">
  <si>
    <t>ND (Номер декларации)</t>
  </si>
  <si>
    <t>G072 (Дата ГТД)</t>
  </si>
  <si>
    <t>G011 (ИМ/ЭК)</t>
  </si>
  <si>
    <t>G021 (ИНН отправителя товаров)</t>
  </si>
  <si>
    <t>G022 (Наименование отправителя)</t>
  </si>
  <si>
    <t>G023 (Адрес отправителя)</t>
  </si>
  <si>
    <t>G081 (ИНН получателя)</t>
  </si>
  <si>
    <t>G082 (Наименование получателя)</t>
  </si>
  <si>
    <t>G083 (Адрес получателя)</t>
  </si>
  <si>
    <t>G15 (Страна отправления кратко)</t>
  </si>
  <si>
    <t>G202 (Код условия поставки)</t>
  </si>
  <si>
    <t>G31_11 (Наименование фирмы изготовителя)</t>
  </si>
  <si>
    <t>G31_12 (Товарный знак)</t>
  </si>
  <si>
    <t>G32 (Номер товара по ГТД списку)</t>
  </si>
  <si>
    <t>G33 (Код товара по ТН ВЭД)</t>
  </si>
  <si>
    <t>G35 (Вес брутто, кг)</t>
  </si>
  <si>
    <t>G38 (Вес нетто, кг)</t>
  </si>
  <si>
    <t>G46 (Статистическая стоимость товара)</t>
  </si>
  <si>
    <t>ИМ</t>
  </si>
  <si>
    <t>CPT</t>
  </si>
  <si>
    <t>КИТАЙ</t>
  </si>
  <si>
    <t>FCA</t>
  </si>
  <si>
    <t>ГЕРМАНИЯ</t>
  </si>
  <si>
    <t>ИСПАНИЯ</t>
  </si>
  <si>
    <t>НИДЕРЛАНДЫ</t>
  </si>
  <si>
    <t>ПОЛЬША</t>
  </si>
  <si>
    <t>DDU</t>
  </si>
  <si>
    <t>ДАНИЯ</t>
  </si>
  <si>
    <t>ЭК</t>
  </si>
  <si>
    <t>РОССИЯ</t>
  </si>
  <si>
    <t>ООО `ЛЕСАН ФАРМА`</t>
  </si>
  <si>
    <t>МОЛДОВА</t>
  </si>
  <si>
    <t>344092 РОСТОВСКАЯ ОБЛАСТЬ Г.РОСТОВ-НА-ДОНУ УЛ.ДОБРОВОЛЬСКОГО,17</t>
  </si>
  <si>
    <t>ГК `АБХАЗФАРМАЦИЯ`</t>
  </si>
  <si>
    <t>, , Г.СУХУМ, УЛ.ГУЛИЯ, 46</t>
  </si>
  <si>
    <t>10313070/280711/0009237</t>
  </si>
  <si>
    <t>ООО `МЕРКУРИЙ-96`</t>
  </si>
  <si>
    <t>, АБХАЗИЯ, Г.СУХУМ, УЛ.ЧАЧБА 126</t>
  </si>
  <si>
    <t>10313070/020911/0011249</t>
  </si>
  <si>
    <t>АБХАЗИЯ</t>
  </si>
  <si>
    <t>№</t>
  </si>
  <si>
    <t>`ПАУЛЬ ХАРТМАНН АГ`, ЛОГИСТИК ЦЕТР СУД</t>
  </si>
  <si>
    <t>89542 ХЕРБЕРХТИНГЕН ДАЙМЛЕРШТРАССЕ 12</t>
  </si>
  <si>
    <t>ООО `ПАУЛЬ ХАРТМАНН`</t>
  </si>
  <si>
    <t>МАТОРАТ</t>
  </si>
  <si>
    <t>MATOPAT</t>
  </si>
  <si>
    <t>ТОРУНЬСКИЙ ЗАВОД ПЕРЕВЯЗОЧНЫХ МАТЕРИАЛОВ С.А.</t>
  </si>
  <si>
    <t>87-100 Г. ТОРУНЬ УЛ. ЗОЛЬКЕВСКОГО 20/26</t>
  </si>
  <si>
    <t>ООО `БЕЛЛА-ДОН`</t>
  </si>
  <si>
    <t>PAUL HARTMANN</t>
  </si>
  <si>
    <t>ОАО `МУРМАНСКИЙ ТРАЛОВЫЙ ФЛОТ`</t>
  </si>
  <si>
    <t>344065, , Г. РОСТОВ Н/Д, УЛ. 50-ЛЕТИЯ РОСТСЕЛЬМАША 1/52</t>
  </si>
  <si>
    <t>183038 МУРМАНСКАЯ ОБЛ. Г.МУРМАНСК ШМИДТА, 43</t>
  </si>
  <si>
    <t>10313130/250211/0001124</t>
  </si>
  <si>
    <t>БИНТЫ ДЛЯ МЕДИЦИНСКИХ ЦЕЛЕЙ `МАТОПАТ`, ЭЛАСТИЧНЫЕ ФИКСИРУЮЩИЕ САМОПРИЛИПАЮЩИЕ: КОД ОКП: 93 9890</t>
  </si>
  <si>
    <t>ООО `АМА+`</t>
  </si>
  <si>
    <t>ООО`ФИРМА`ФИНКО`</t>
  </si>
  <si>
    <t>TZMO S.A., ПОЛЬША, МАТОРАТ</t>
  </si>
  <si>
    <t>344065, РОСТОВСКАЯ ОБЛ., Г. РОСТОВ-НА-ДОНУ, УЛ.50-ЛЕТИЯ РОСТСЕЛЬМАША, 1/52</t>
  </si>
  <si>
    <t>10313140/140311/0000212</t>
  </si>
  <si>
    <t>JORGEN KRUUSE A/S</t>
  </si>
  <si>
    <t>HARTMANN</t>
  </si>
  <si>
    <t>115114, , МОСКВА, УЛ КОЖЕВНЕЧЕСКАЯ,Д 7,СТР 1</t>
  </si>
  <si>
    <t>LOHMANN &amp; RAUSCHER</t>
  </si>
  <si>
    <t>КОМБИНИРОВАННЫЕ ПЕРЕВЯЗОЧНЫЕ МАТЕРИАЛЫ ИСПОЛЬЗУЕМЫЕ В МЕДИЦИНЕ, РАСФАС. ДЛЯ РОЗН. ПРОДАЖ: ГИПСОВЫЙ БИНТ ИММОБИЛИЗАЦИИ ПРИ ПЕРЕЛОМАХ, РАЗМ.10СМХ3М `SAFIX PLUS`, АРТ.3327410 - РАЗМ. 10СМХ3М, 720 УПАК. В 60 КАРТ. КОР.КОД ОКП 939373</t>
  </si>
  <si>
    <t>10130140/120511/0013906</t>
  </si>
  <si>
    <t>PAUL HARTMANN AG</t>
  </si>
  <si>
    <t>ЧИПС-БИРУИНТА С.А.,</t>
  </si>
  <si>
    <t>10313140/140711/0001247</t>
  </si>
  <si>
    <t>БИНТЫ ДЛЯ МЕДИЦИНСКИХ ЦЕЛЕЙ `МАТОРАТ`, ЭЛАСТИЧНЫЕ ФИКСИРУЮЩИЕ САМОПРИЛИПАЮЩИЕ: КОД ОКП: 93 9890</t>
  </si>
  <si>
    <t>МАТЕРИАЛ ИМЕЮЩИЕ ЛИПКИЙ СЛОЙ:БИНТ ГИПСОВЫЙ МЕД КЛЕЕВОЙ 10*300СМ ДО 01.10.15-5УП.GHIPS-BIRUINTA S.A</t>
  </si>
  <si>
    <t>РОСТБИОМЕД</t>
  </si>
  <si>
    <t>10313140/100811/0001523</t>
  </si>
  <si>
    <t>БИНТ</t>
  </si>
  <si>
    <t>ARV MEDICA G.M.B.H.</t>
  </si>
  <si>
    <t>1170 VIENNA NEOWAIDEGGER STR.16/3/9</t>
  </si>
  <si>
    <t>10313140/160811/0001588</t>
  </si>
  <si>
    <t>МАТЕРИАЛ ПЕРЕВЯЗОЧНЫЙ ИМЕЮЩИЕ ЛИПКИЙ СЛОЙ БИНТ ГИПСОВЫЙ МЕД КЛЕЕВОЙ 20*300СМ ДО 01.06.16-50УП.</t>
  </si>
  <si>
    <t>РОСТБИОМЕД ООО, РОСТБИОМЕД ООО,</t>
  </si>
  <si>
    <t>РОСТБИОМЕД ООО,</t>
  </si>
  <si>
    <t>LOHMANN &amp; RAUSCHER INTERNATIONAL GMBH &amp; KO KG,ГЕРМАНИЯ, LOHMANN &amp; RAUSCHER</t>
  </si>
  <si>
    <t>119618, , МОСКВА, УЛ.ПЯТЬДЕСЯТ ЛЕТ ОКТЯБРЯ Д.4</t>
  </si>
  <si>
    <t>SAFIXPLUS</t>
  </si>
  <si>
    <t>ПАУЛЬ ХАРТМАНН, SAFIXPLUS</t>
  </si>
  <si>
    <t>35003, VAT B35284439, SANTA CRUZ DE TENERIFE, C/CRUZ VERDE N22,4 PICO, OF N 15</t>
  </si>
  <si>
    <t>РОСС.СУДНО ОАО `МТФ`: Т/Х `ГЕЙЗЕР` В ИН.ПОРТУ,ЧЕРЕЗ АГЕНТА C/O J.A. AROCHA S.L.U.</t>
  </si>
  <si>
    <t>10207110/051212/0001525</t>
  </si>
  <si>
    <t>CHANGZHOU DUOLING SANITARY EQUIPMENT CO.,LTD, БЕЗ ТОВАРНОГО ЗНАКА</t>
  </si>
  <si>
    <t>БИНТ ЭЛАСТИЧНЫЙ КОМПРЕССИОННЫЙ `КИНЕЗ` (КИНЕЗ-1D). КОД ОКП - 93 9300.</t>
  </si>
  <si>
    <t>190013, ГОРОД, САНКТ-ПЕТЕРБУРГ, УЛ.ПОДОЛЬСКАЯ, 1-3-5 ЛИТЕР А ПОМ15Н</t>
  </si>
  <si>
    <t>ООО `ГРУППА БАЛТИЙСКИЙ ДРАКОН`</t>
  </si>
  <si>
    <t>100050 XUANWU DISTRICT BEIJING TOWER 1 YIPING AREA, TAORANTING ROAD №2, ROOM 1-33</t>
  </si>
  <si>
    <t>BEIJING BRIGHT FUTURE IMPORT &amp; EXPORT CORP.LTD</t>
  </si>
  <si>
    <t>10221010/100712/0030690</t>
  </si>
  <si>
    <t>CHANGZHOU DOU LING SANITARY EQUIPMENT CO., БЕЗ ТОВАРНОГО ЗНАКА</t>
  </si>
  <si>
    <t>10221010/031213/0056615</t>
  </si>
  <si>
    <t>DK-5550 DENMARK LANGESKOV HAVRETOFTEN 4</t>
  </si>
  <si>
    <t>INTRACARE</t>
  </si>
  <si>
    <t>INTRACARE B.V., INTRACARE</t>
  </si>
  <si>
    <t>БИНТЫ ЭЛАСТИЧНЫЕ, ИМЕЮЩИЕ ЛИПКИЙ СЛОЙ ДЛЯ КОПЫТ ЛОШАДЕЙ. ТИП: `HOOF-FIT TAPE` (ДЛИНА - 4.5 МЕТРА, ШИРИНА- 10 СМ)- 432 ШТУКИ. УПАКОВАНЫ В КАРТОННЫЕ КОРОБКИ ПО 144 ШТУКИ</t>
  </si>
  <si>
    <t>115516, , Г. МОСКВА, УЛ. ПРОМЫШЛЕННАЯ, Д.11, СТР.3</t>
  </si>
  <si>
    <t>ООО `РАМОНЬ АГРО`</t>
  </si>
  <si>
    <t>5466AZ VEGEL VOLTAWEG 4</t>
  </si>
  <si>
    <t>INTRACARE B.V.</t>
  </si>
  <si>
    <t>10106070/101013/0008226</t>
  </si>
  <si>
    <t>БИНТ ЭЛАСТИЧНЫЙ</t>
  </si>
  <si>
    <t>БИНТ ЭЛАСТИЧНЫЙ КОМПРЕССИОННЫЙ `КИНЕЗ` (КИНЕЗ-1D, КИНЕЗ-2D). КОД ОКП - 93 9300.</t>
  </si>
  <si>
    <t>10221010/290713/0034558</t>
  </si>
  <si>
    <t>10106070/130613/0004412</t>
  </si>
  <si>
    <t>МАТЕРИАЛ ПЕРЕВЯЗОЧНЫЙ АДГЕЗИВНЫЙ И ПРОЧИЕ ИЗДЕЛИЯ, ИМЕЮЩИЕ ЛИПКИЙ СЛОЙ, ИЗ ТЕКСТИЛЬНЫХ МАТЕРИАЛОВ, : (TM)JORGEN KRUUSE ПРОИЗВ.: JORGEN KRUUSE A/S, ДАНИЯ БИНТ ДЛЯ СОСКОВ КОРОВЫ, 6,0СМХ5,0М., АРТ. 160954 - 25 ШТ.'</t>
  </si>
  <si>
    <t>109147 РФ МОСКВА УЛ. ВОРОНЦОВСКАЯ, Д.35 Б, КОРП.2, ОФИС 407</t>
  </si>
  <si>
    <t>10130080/280513/0007016</t>
  </si>
  <si>
    <t>10130010/250313/0005680</t>
  </si>
  <si>
    <t>МАТЕРИАЛ ПРОКЛАДОЧНЫЙ СПЕЦИАЛЬНЫЙ К ПОВЯЗКАМ ГИПСОВЫМ, ИСПОЛНЕНИЕ КОД ОКП 93 9300</t>
  </si>
  <si>
    <t>БИНТЫ ЭЛАСТИЧНЫЕ, ИМЕЮЩИЕ ЛИПКИЙ СЛОЙ ДЛЯ КОПЫТ ЛОШАДЕЙ. ТИП: `HOOF-FIT TAPE` (ДЛИНА - 4.5 МЕТРА, ШИРИНА- 10 СМ)- 576 ШТУК. УПАКОВАНЫ В КАРТОННЫЕ КОРОБКИ ПО 144 ШТУКИ</t>
  </si>
  <si>
    <t>10106070/240113/0000558</t>
  </si>
  <si>
    <t>CHANGZHOU DUO LING SANITARY EQUIPMENT CO.,LTD, БЕЗ ТОВАРНОГО ЗНАКА</t>
  </si>
  <si>
    <t>10221010/110113/0000316</t>
  </si>
  <si>
    <t>Год</t>
  </si>
  <si>
    <t>Месяц</t>
  </si>
  <si>
    <t>БИНТЫ ДЛЯ МЕДИЦИНСКИХ ЦЕЛЕЙ `МАТОПАТ`, ЭЛАСТИЧНЫЕ ФИКСИРУЮЩИЕ САМОПРИЛИПАЮЩИЕ: КОД ОКП: 93 9890MATOKREP COHESIVE 4,5М Х 10СМ БРЕНД `МАТОРАТ` АРТ.MA-123-CC45-002 КОЛВО 24 ШТ</t>
  </si>
  <si>
    <t>Категория</t>
  </si>
  <si>
    <t>Группа</t>
  </si>
  <si>
    <t>Кол-во шт.</t>
  </si>
  <si>
    <t>Стоимость, тыс. руб.</t>
  </si>
  <si>
    <t>ЧИПС-БИРУИНТА</t>
  </si>
  <si>
    <t>10106070/290114/0000596</t>
  </si>
  <si>
    <t>10106070/250314/0002208</t>
  </si>
  <si>
    <t>5466AZ VEGHEL VOLTAWEG 4</t>
  </si>
  <si>
    <t>БИНТЫ ЭЛАСТИЧНЫЕ, ИМЕЮЩИЕ ЛИПКИЙ СЛОЙ ДЛЯ КОПЫТ ЛОШАДЕЙ. ТИП: `HOOF-FIT TAPE` (ДЛИНА - 4.5 МЕТРА, ШИРИНА- 10 СМ) АРТ: 4060001 - 432 ШТ' УПАКОВАНЫ В КАРТОННЫЕ КОРОБКИ ПО 144 ШТУКИ</t>
  </si>
  <si>
    <t>10106070/110414/0002718</t>
  </si>
  <si>
    <t>БИНТЫ ЭЛАСТИЧНЫЕ, ИМЕЮЩИЕ ЛИПКИЙ СЛОЙ ДЛЯ КОПЫТ ЛОШАДЕЙ. ТИП: `HOOF-FIT TAPE` (ДЛИНА - 4.5 МЕТРА, ШИРИНА- 10 СМ) АРТ: 4060001 - 720 ШТ' УПАКОВАНЫ В КАРТОННЫЕ КОРОБКИ ПО 144 ШТУКИ.</t>
  </si>
  <si>
    <t>10106070/250315/0001739</t>
  </si>
  <si>
    <t>БИНТЫ ЭЛАСТИЧНЫЕ, ИМЕЮЩИЕ ЛИПКИЙ СЛОЙ ДЛЯ КОПЫТ ЛОШАДЕЙ. ТИП: `HOOF-FIT TAPE` (ДЛИНА - 4.5 МЕТРА, ШИРИНА- 10 СМ) АРТ: 4060001 - 1008 ШТ' УПАКОВАНЫ В КАРТОННЫЕ КОРОБКИ ПО 144 ШТУКИ. ДЛИНА - 4.5 МЕТРА, ШИРИНА- 10 СМ)УПАКОВАНЫ В КАРТОННЫЕ КОРОБКИ ПО</t>
  </si>
  <si>
    <t>10106070/290915/0008115</t>
  </si>
  <si>
    <t>БИНТЫ ЭЛАСТИЧНЫЕ, ИМЕЮЩИЕ ЛИПКИЙ СЛОЙ ДЛЯ КОПЫТ ЛОШАДЕЙ. ТИП: `HOOF-FIT TAPE` (ДЛИНА - 4.5 МЕТРА, ШИРИНА- 10 СМ) АРТ: 4060001 - 1008 ШТ' УПАКОВАНЫ В КАРТОННЫЕ КОРОБКИ ПО 144 ШТУКИ.ДЛИНА - 4.5 МЕТРА, ШИРИНА- 10 СМ)УПАКОВАНЫ В КАРТОННЫЕ КОРОБКИ ПО</t>
  </si>
  <si>
    <t>материал перевязочный адгезивный и прочие изделия, имеющие липкий слой</t>
  </si>
  <si>
    <t>Группа по ТН ВЭД</t>
  </si>
  <si>
    <t>Декларация</t>
  </si>
  <si>
    <t>БИНТ ПРОЧИЙ</t>
  </si>
  <si>
    <t>PAUL HARTMANN AG, HARTMANN</t>
  </si>
  <si>
    <t>ТЗПМ, ПОЛЬША, МАТОРАТ</t>
  </si>
  <si>
    <t>Бренд</t>
  </si>
  <si>
    <t>Я_ПРОЧИЕ</t>
  </si>
  <si>
    <t>Бренд итог</t>
  </si>
  <si>
    <t>ТЫС ШТ</t>
  </si>
  <si>
    <t>Страна происхождения</t>
  </si>
  <si>
    <t>ПРОЧИЕ</t>
  </si>
  <si>
    <t>БИНТ ФИКСИРУЮЩИЙ</t>
  </si>
  <si>
    <t>CHANGZHOU DOU LING SANITARY EQUIPMENT CO</t>
  </si>
  <si>
    <t>Z_прочие</t>
  </si>
  <si>
    <t>ТЫС ДОЛЛ</t>
  </si>
  <si>
    <t>Страна назначения</t>
  </si>
  <si>
    <t>10130142/281111/0001256</t>
  </si>
  <si>
    <t>89542, ХЕРБЕРХТИНГЕН, ДАЙМЛЕРШТРАССЕ 12</t>
  </si>
  <si>
    <t>ООО`ПАУЛЬ ХАРТМАНН СИБИРЬ`</t>
  </si>
  <si>
    <t>630039, ., НОВОСИБИРСК, УЛ ПАНФИЛОВЦЕВ,Д 51</t>
  </si>
  <si>
    <t>ИЗДЕЛИЯ ИЗ ВАТЫ, ПРИМ. В МЕДИЦИНЕ - ОСОБО МЯГКИЙ ВАТНЫЙ СИНТЕТИЧ. БИНТ ИСП. В КАЧЕСТВЕ ПОДКЛАДОЧНОГО М-ЛА ПОД ГИПСОВЫЕ ПОВЯЗКИ И ШИНЫ, `ROLTA`, РАЗМ.10СМХ3М, АРТ. - 3251251 - 12 УПАК. (ПО 6 ШТ), В 2 КАРТ.КОР: КОД ОКП: 819510</t>
  </si>
  <si>
    <t>БИНТ ГИПСОВЫЙ</t>
  </si>
  <si>
    <t>вата и изделия из ваты</t>
  </si>
  <si>
    <t>10130142/180112/0000102</t>
  </si>
  <si>
    <t>89542 . ХЕРБЕРХТИНГЕН ДАЙМЛЕРШТРАССЕ 12</t>
  </si>
  <si>
    <t>10130142/040512/0001742</t>
  </si>
  <si>
    <t>ИЗДЕЛИЯ ИЗ ВАТЫ, ПРИМ. В МЕДИЦИНЕ - ОСОБО МЯГКИЙ ВАТНЫЙ СИНТЕТИЧ. БИНТ ИСП. В КАЧЕСТВЕ ПОДКЛАДОЧНОГО М-ЛА ПОД ГИПСОВЫЕ ПОВЯЗКИ И ШИНЫ, `ROLTA`, РАЗМ.10СМХ3М, АРТ. - 3251251 - 18 УПАК. (ПО 6 ШТ), В 3 КАРТ.КОР.: КОД ОКП 819510(ОСОБО МЯГКИЙ ВАТНЫЙ СИНТЕТИЧ. БИНТ ИСП. В КАЧЕСТВЕ ПОДКЛАДОЧНОГО М-ЛА ПОД ГИПСОВЫЕ ПОВЯЗКИ И ШИНЫ: `ROLTA`, РАЗМ.15СМХ3М, АРТ. - 3251271 - 6 УПАК. (ПО 4 ШТ), В 1 КАРТ.КОР.' `ROLTA`, РАЗМ.25СМХ3М, АРТ. - 3251591 - 1 УПАК. (ПО 25 ШТ), В 1 КАРТ.КОР.:)/:/</t>
  </si>
  <si>
    <t>10130142/270112/0000191</t>
  </si>
  <si>
    <t>ИЗДЕЛИЯ ИЗ ВАТЫ, ПРИМ. В МЕДИЦИНЕ - ОСОБО МЯГКИЙ ВАТНЫЙ СИНТЕТИЧ. БИНТ ИСП. В КАЧЕСТВЕ ПОДКЛАДОЧНОГО М-ЛА ПОД ГИПСОВЫЕ ПОВЯЗКИ И ШИНЫ, `ROLTA`, РАЗМ.10СМХ3М, АРТ. - 3251251 - 18 УПАК. (ПО 6 ШТ), В 3 КАРТ.КОР.: КОД ОКП 819510ШТ), В 1 КАРТ.КОР./4402418 - 5 УПАК. (ПО 100 ШТ), В 1 КАРТ.КОР.' `SAMU-MED`, ПО 2ГР, АРТ. - 4402427 - 18 УПАК. (ПО 100 ШТ), В 3 КАРТ.КОР.' `SAMU-MED`, ПО 4ГР, АРТ. - 4402445 - 1 УПАК. (ПО 100 ШТ), В 1 КАРТ.КОР.' `SAMU-MED`, ПО 45ММ/6ГР, АРТ. - 4402463 - 1 УПАК. (ПО 100/ОСОБО МЯГКИЙ ВАТНЫЙ СИНТЕТИЧ. БИНТ ИСП. В КАЧЕСТВЕ ПОДКЛАДОЧНОГО М-ЛА ПОД ГИПСОВЫЕ ПОВЯЗКИ И ШИНЫ: `ROLTA`, РАЗМ.15СМХ3М, АРТ. - 3251271 - 18 УПАК. (ПО 4 ШТ), В 3 КАРТ.КОР.' ВАТНЫЕ ТАМПОНЫ ДЛЯ ГИНЕКОЛОГИИ, НЕСТЕРИЛЬНЫЕ: `SAMU-MED`, ПО 1ГР, АРТ. -/</t>
  </si>
  <si>
    <t>10130142/210512/0002025</t>
  </si>
  <si>
    <t>ИЗДЕЛИЯ ИЗ ВАТЫ, ПРИМ. В МЕДИЦИНЕ - ОСОБО МЯГКИЙ ВАТНЫЙ СИНТЕТИЧ. БИНТ ИСП. В КАЧЕСТВЕ ПОДКЛАДОЧНОГО М-ЛА ПОД ГИПСОВЫЕ ПОВЯЗКИ И ШИНЫ, `ROLTA`, РАЗМ.10СМХ3М, АРТ. - 3251251 - 6 УПАК. (ПО 6 ШТ), В 1 КАРТ.КОР.: КОД ОКП 819510(ОСОБО МЯГКИЙ ВАТНЫЙ СИНТЕТИЧ. БИНТ ИСП. В КАЧЕСТВЕ ПОДКЛАДОЧНОГО М-ЛА ПОД ГИПСОВЫЕ ПОВЯЗКИ И ШИНЫ: `ROLTA`, РАЗМ.15СМХ3М, АРТ. - 3251271 - 6 УПАК. (ПО 4 ШТ), В 1 КАРТ.КОР.')/:/</t>
  </si>
  <si>
    <t>10130142/090212/0000355</t>
  </si>
  <si>
    <t>ИЗДЕЛИЯ ИЗ ВАТЫ, ПРИМ. В МЕДИЦИНЕ - ОСОБО МЯГКИЙ ВАТНЫЙ СИНТЕТИЧ. БИНТ ИСП. В КАЧЕСТВЕ ПОДКЛАДОЧНОГО М-ЛА ПОД ГИПСОВЫЕ ПОВЯЗКИ И ШИНЫ, `ROLTA`, РАЗМ.10СМХ3М, АРТ. - 3251251 - 6 УПАК. (ПО 6 ШТ), В 1 КАРТ.КОР.: КОД ОКП 819510ОСОБО МЯГКИЙ ВАТНЫЙ СИНТЕТИЧ. БИНТ ИСП. В КАЧЕСТВЕ ПОДКЛАДОЧНОГО М-ЛА ПОД ГИПСОВЫЕ ПОВЯЗКИ И ШИНЫ: `ROLTA`, РАЗМ.15СМХ3М, АРТ. - 3251271 - 6 УПАК. (ПО 4 ШТ), В 1 КАРТ.КОР./</t>
  </si>
  <si>
    <t>10130142/261012/0006274</t>
  </si>
  <si>
    <t>DE ХЕРБЕРХТИНГЕН 89542 ДАЙМЛЕРШТРАССЕ 12 .</t>
  </si>
  <si>
    <t>115114, РОССИЯ, МОСКВА, УЛ КОЖЕВНЕЧЕСКАЯ,Д 7,СТР 1</t>
  </si>
  <si>
    <t>ИЗДЕЛИЯ ИЗ ВАТЫ, ПРИМ. В МЕДИЦИНЕ - ОСОБО МЯГКИЙ ВАТНЫЙ СИНТЕТИЧ. БИНТ ИСП. В КАЧЕСТВЕ ПОДКЛАДОЧНОГО М-ЛА ПОД ГИПСОВЫЕ ПОВЯЗКИ И ШИНЫ, `ROLTA`, РАЗМ.15СМХ3М, АРТ. - 3251271 - 12 УПАК. (ПО 4 РУЛ.), В 2 КАРТ.КОР.: КОД ОКП 819510</t>
  </si>
  <si>
    <t>10130142/211111/0001159</t>
  </si>
  <si>
    <t>115114, ., МОСКВА, УЛ КОЖЕВНЕЧЕСКАЯ,Д 7,СТР 1</t>
  </si>
  <si>
    <t>ИЗДЕЛИЯ ИЗ ВАТЫ, ПРИМ. В МЕДИЦИНЕ - ОСОБО МЯГКИЙ ВАТНЫЙ СИНТЕТИЧ. БИНТ ИСП. В КАЧЕСТВЕ ПОДКЛАДОЧНОГО М-ЛА ПОД ГИПСОВЫЕ ПОВЯЗКИ И ШИНЫ, `ROLTA`, РАЗМ.15СМХ3М, АРТ. - 3251271 - 12 УПАК. (ПО 4 РУЛ.), В 2 КАРТ.КОР.: КОД ОКП 819510 :</t>
  </si>
  <si>
    <t>10130142/021012/0005508</t>
  </si>
  <si>
    <t>115114, ., Г. МОСКВА, УЛ. КОЖЕВНИЧЕСКАЯ, Д.7, СТР.1</t>
  </si>
  <si>
    <t>ИЗДЕЛИЯ ИЗ ВАТЫ, ПРИМ. В МЕДИЦИНЕ - ОСОБО МЯГКИЙ ВАТНЫЙ СИНТЕТИЧ. БИНТ ИСП. В КАЧЕСТВЕ ПОДКЛАДОЧНОГО М-ЛА ПОД ГИПСОВЫЕ ПОВЯЗКИ И ШИНЫ, `ROLTA`, РАЗМ.15СМХ3М, АРТ. - 3251271 - 18 УПАК. (ПО 4 РУЛ.), В 3 КАРТ.КОР.: КОД ОКП 819510</t>
  </si>
  <si>
    <t>10130142/071112/0006597</t>
  </si>
  <si>
    <t>ИЗДЕЛИЯ ИЗ ВАТЫ, ПРИМ. В МЕДИЦИНЕ - ОСОБО МЯГКИЙ ВАТНЫЙ СИНТЕТИЧ. БИНТ ИСП. В КАЧЕСТВЕ ПОДКЛАДОЧНОГО М-ЛА ПОД ГИПСОВЫЕ ПОВЯЗКИ И ШИНЫ, `ROLTA`, РАЗМ.15СМХ3М, АРТ. - 3251271 - 30 УПАК. (ПО 4 РУЛ.), В 5 КАРТ.КОР.: КОД ОКП 819510</t>
  </si>
  <si>
    <t>10130142/170412/0001382</t>
  </si>
  <si>
    <t>ИЗДЕЛИЯ ИЗ ВАТЫ, ПРИМ. В МЕДИЦИНЕ - ОСОБО МЯГКИЙ ВАТНЫЙ СИНТЕТИЧ. БИНТ ИСП. В КАЧЕСТВЕ ПОДКЛАДОЧНОГО М-ЛА ПОД ГИПСОВЫЕ ПОВЯЗКИ И ШИНЫ, `ROLTA`, РАЗМ.15СМХ3М, АРТ. - 3251271 - 6 УПАК. (ПО 4 РУЛ.), В 1 КАРТ.КОР.: КОД ОКП 819510</t>
  </si>
  <si>
    <t>10130142/110512/0001812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</si>
</sst>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0" fillId="33" borderId="0" xfId="0" applyFill="1"/>
    <xf numFmtId="0" fontId="0" fillId="0" borderId="0" xfId="0" applyNumberFormat="1"/>
    <xf numFmtId="0" fontId="0" fillId="0" borderId="0" xfId="0" applyFill="1"/>
    <xf numFmtId="0" fontId="0" fillId="34" borderId="0" xfId="0" applyFill="1"/>
    <xf numFmtId="0" fontId="0" fillId="35" borderId="0" xfId="0" applyFill="1"/>
    <xf numFmtId="0" fontId="0" fillId="34" borderId="0" xfId="0" applyNumberFormat="1" applyFill="1"/>
    <xf numFmtId="0" fontId="18" fillId="36" borderId="0" xfId="0" applyFont="1" applyFill="1"/>
    <xf numFmtId="0" fontId="0" fillId="37" borderId="0" xfId="0" applyFill="1"/>
    <xf numFmtId="165" fontId="0" fillId="0" borderId="0" xfId="43" applyNumberFormat="1" applyFont="1"/>
  </cellXfs>
  <cellStyles count="33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6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Гиперссылка" xfId="274" builtinId="8" hidden="1"/>
    <cellStyle name="Гиперссылка" xfId="276" builtinId="8" hidden="1"/>
    <cellStyle name="Гиперссылка" xfId="278" builtinId="8" hidden="1"/>
    <cellStyle name="Гиперссылка" xfId="280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  <cellStyle name="Открывавшаяся гиперссылка" xfId="235" builtinId="9" hidden="1"/>
    <cellStyle name="Открывавшаяся гиперссылка" xfId="237" builtinId="9" hidden="1"/>
    <cellStyle name="Открывавшаяся гиперссылка" xfId="239" builtinId="9" hidden="1"/>
    <cellStyle name="Открывавшаяся гиперссылка" xfId="241" builtinId="9" hidden="1"/>
    <cellStyle name="Открывавшаяся гиперссылка" xfId="243" builtinId="9" hidden="1"/>
    <cellStyle name="Открывавшаяся гиперссылка" xfId="245" builtinId="9" hidden="1"/>
    <cellStyle name="Открывавшаяся гиперссылка" xfId="247" builtinId="9" hidden="1"/>
    <cellStyle name="Открывавшаяся гиперссылка" xfId="249" builtinId="9" hidden="1"/>
    <cellStyle name="Открывавшаяся гиперссылка" xfId="251" builtinId="9" hidden="1"/>
    <cellStyle name="Открывавшаяся гиперссылка" xfId="253" builtinId="9" hidden="1"/>
    <cellStyle name="Открывавшаяся гиперссылка" xfId="255" builtinId="9" hidden="1"/>
    <cellStyle name="Открывавшаяся гиперссылка" xfId="257" builtinId="9" hidden="1"/>
    <cellStyle name="Открывавшаяся гиперссылка" xfId="259" builtinId="9" hidden="1"/>
    <cellStyle name="Открывавшаяся гиперссылка" xfId="261" builtinId="9" hidden="1"/>
    <cellStyle name="Открывавшаяся гиперссылка" xfId="263" builtinId="9" hidden="1"/>
    <cellStyle name="Открывавшаяся гиперссылка" xfId="265" builtinId="9" hidden="1"/>
    <cellStyle name="Открывавшаяся гиперссылка" xfId="267" builtinId="9" hidden="1"/>
    <cellStyle name="Открывавшаяся гиперссылка" xfId="269" builtinId="9" hidden="1"/>
    <cellStyle name="Открывавшаяся гиперссылка" xfId="271" builtinId="9" hidden="1"/>
    <cellStyle name="Открывавшаяся гиперссылка" xfId="273" builtinId="9" hidden="1"/>
    <cellStyle name="Открывавшаяся гиперссылка" xfId="275" builtinId="9" hidden="1"/>
    <cellStyle name="Открывавшаяся гиперссылка" xfId="277" builtinId="9" hidden="1"/>
    <cellStyle name="Открывавшаяся гиперссылка" xfId="279" builtinId="9" hidden="1"/>
    <cellStyle name="Открывавшаяся гиперссылка" xfId="281" builtinId="9" hidden="1"/>
    <cellStyle name="Открывавшаяся гиперссылка" xfId="283" builtinId="9" hidden="1"/>
    <cellStyle name="Открывавшаяся гиперссылка" xfId="285" builtinId="9" hidden="1"/>
    <cellStyle name="Открывавшаяся гиперссылка" xfId="287" builtinId="9" hidden="1"/>
    <cellStyle name="Открывавшаяся гиперссылка" xfId="289" builtinId="9" hidden="1"/>
    <cellStyle name="Открывавшаяся гиперссылка" xfId="291" builtinId="9" hidden="1"/>
    <cellStyle name="Открывавшаяся гиперссылка" xfId="293" builtinId="9" hidden="1"/>
    <cellStyle name="Открывавшаяся гиперссылка" xfId="295" builtinId="9" hidden="1"/>
    <cellStyle name="Открывавшаяся гиперссылка" xfId="297" builtinId="9" hidden="1"/>
    <cellStyle name="Открывавшаяся гиперссылка" xfId="299" builtinId="9" hidden="1"/>
    <cellStyle name="Открывавшаяся гиперссылка" xfId="301" builtinId="9" hidden="1"/>
    <cellStyle name="Открывавшаяся гиперссылка" xfId="303" builtinId="9" hidden="1"/>
    <cellStyle name="Открывавшаяся гиперссылка" xfId="305" builtinId="9" hidden="1"/>
    <cellStyle name="Открывавшаяся гиперссылка" xfId="307" builtinId="9" hidden="1"/>
    <cellStyle name="Открывавшаяся гиперссылка" xfId="309" builtinId="9" hidden="1"/>
    <cellStyle name="Открывавшаяся гиперссылка" xfId="311" builtinId="9" hidden="1"/>
    <cellStyle name="Открывавшаяся гиперссылка" xfId="313" builtinId="9" hidden="1"/>
    <cellStyle name="Открывавшаяся гиперссылка" xfId="315" builtinId="9" hidden="1"/>
    <cellStyle name="Открывавшаяся гиперссылка" xfId="317" builtinId="9" hidden="1"/>
    <cellStyle name="Открывавшаяся гиперссылка" xfId="319" builtinId="9" hidden="1"/>
    <cellStyle name="Открывавшаяся гиперссылка" xfId="321" builtinId="9" hidden="1"/>
    <cellStyle name="Открывавшаяся гиперссылка" xfId="323" builtinId="9" hidden="1"/>
    <cellStyle name="Открывавшаяся гиперссылка" xfId="325" builtinId="9" hidden="1"/>
    <cellStyle name="Открывавшаяся гиперссылка" xfId="327" builtinId="9" hidden="1"/>
    <cellStyle name="Открывавшаяся гиперссылка" xfId="329" builtinId="9" hidden="1"/>
    <cellStyle name="Открывавшаяся гиперссылка" xfId="331" builtinId="9" hidden="1"/>
    <cellStyle name="Открывавшаяся гиперссылка" xfId="33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3" builtinId="3"/>
    <cellStyle name="Финансовый 2" xfId="42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zoomScale="85" zoomScaleNormal="85" zoomScalePageLayoutView="85" workbookViewId="0">
      <pane ySplit="1" topLeftCell="A2" activePane="bottomLeft" state="frozen"/>
      <selection pane="bottomLeft" activeCell="A2" sqref="A2"/>
    </sheetView>
  </sheetViews>
  <sheetFormatPr defaultColWidth="8.85546875" defaultRowHeight="15" x14ac:dyDescent="0.25"/>
  <cols>
    <col min="2" max="2" width="7.85546875" customWidth="1"/>
    <col min="3" max="3" width="11.85546875" customWidth="1"/>
    <col min="4" max="4" width="11.140625" style="3" customWidth="1"/>
    <col min="5" max="5" width="10.7109375" style="3" customWidth="1"/>
    <col min="6" max="6" width="9.140625" customWidth="1"/>
    <col min="7" max="11" width="9.7109375" customWidth="1"/>
    <col min="14" max="14" width="28.42578125" customWidth="1"/>
    <col min="15" max="15" width="25.42578125" customWidth="1"/>
    <col min="17" max="17" width="48.140625" customWidth="1"/>
    <col min="18" max="18" width="21.42578125" customWidth="1"/>
    <col min="19" max="19" width="20.28515625" customWidth="1"/>
    <col min="20" max="20" width="16.42578125" customWidth="1"/>
    <col min="21" max="21" width="13" customWidth="1"/>
    <col min="22" max="22" width="15" customWidth="1"/>
    <col min="23" max="24" width="22" customWidth="1"/>
    <col min="25" max="25" width="7.7109375" customWidth="1"/>
    <col min="26" max="26" width="14.28515625" customWidth="1"/>
    <col min="28" max="28" width="10.42578125" customWidth="1"/>
    <col min="29" max="30" width="17.28515625" customWidth="1"/>
    <col min="31" max="31" width="9.85546875" customWidth="1"/>
    <col min="32" max="32" width="10.42578125" customWidth="1"/>
  </cols>
  <sheetData>
    <row r="1" spans="1:33" ht="12.95" customHeight="1" x14ac:dyDescent="0.25">
      <c r="A1" s="2" t="s">
        <v>40</v>
      </c>
      <c r="B1" t="s">
        <v>0</v>
      </c>
      <c r="C1" t="s">
        <v>1</v>
      </c>
      <c r="D1" s="7" t="s">
        <v>118</v>
      </c>
      <c r="E1" s="7" t="s">
        <v>119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s="5" t="s">
        <v>146</v>
      </c>
      <c r="O1" s="5" t="s">
        <v>152</v>
      </c>
      <c r="P1" t="s">
        <v>10</v>
      </c>
      <c r="Q1" s="9" t="s">
        <v>138</v>
      </c>
      <c r="R1" s="5" t="s">
        <v>121</v>
      </c>
      <c r="S1" s="5" t="s">
        <v>122</v>
      </c>
      <c r="T1" s="6" t="s">
        <v>137</v>
      </c>
      <c r="U1" t="s">
        <v>11</v>
      </c>
      <c r="V1" t="s">
        <v>12</v>
      </c>
      <c r="W1" s="5" t="s">
        <v>142</v>
      </c>
      <c r="X1" s="5" t="s">
        <v>144</v>
      </c>
      <c r="Y1" t="s">
        <v>13</v>
      </c>
      <c r="Z1" t="s">
        <v>14</v>
      </c>
      <c r="AA1" s="6" t="s">
        <v>15</v>
      </c>
      <c r="AB1" s="6" t="s">
        <v>16</v>
      </c>
      <c r="AC1" s="6" t="s">
        <v>17</v>
      </c>
      <c r="AD1" s="6" t="s">
        <v>151</v>
      </c>
      <c r="AE1" s="6" t="s">
        <v>123</v>
      </c>
      <c r="AF1" s="8" t="s">
        <v>124</v>
      </c>
      <c r="AG1" s="6" t="s">
        <v>145</v>
      </c>
    </row>
    <row r="2" spans="1:33" x14ac:dyDescent="0.25">
      <c r="A2">
        <v>3786</v>
      </c>
      <c r="B2" t="s">
        <v>35</v>
      </c>
      <c r="C2" s="1">
        <v>40752</v>
      </c>
      <c r="D2" s="3">
        <v>2011</v>
      </c>
      <c r="E2" s="3">
        <v>7</v>
      </c>
      <c r="F2" t="s">
        <v>28</v>
      </c>
      <c r="G2">
        <v>6161051021</v>
      </c>
      <c r="H2" t="s">
        <v>30</v>
      </c>
      <c r="I2" t="s">
        <v>32</v>
      </c>
      <c r="K2" t="s">
        <v>36</v>
      </c>
      <c r="L2" t="s">
        <v>37</v>
      </c>
      <c r="N2" t="s">
        <v>31</v>
      </c>
      <c r="O2" t="s">
        <v>39</v>
      </c>
      <c r="P2" t="s">
        <v>19</v>
      </c>
      <c r="Q2" t="s">
        <v>70</v>
      </c>
      <c r="R2" s="4" t="s">
        <v>73</v>
      </c>
      <c r="S2" t="s">
        <v>148</v>
      </c>
      <c r="T2" t="s">
        <v>136</v>
      </c>
      <c r="U2" t="s">
        <v>67</v>
      </c>
      <c r="V2" t="s">
        <v>67</v>
      </c>
      <c r="W2" t="s">
        <v>125</v>
      </c>
      <c r="X2" t="s">
        <v>143</v>
      </c>
      <c r="Y2">
        <v>46</v>
      </c>
      <c r="Z2">
        <v>3005100000</v>
      </c>
      <c r="AA2">
        <v>0.8</v>
      </c>
      <c r="AB2">
        <v>0.75</v>
      </c>
      <c r="AC2" s="10">
        <v>2.35</v>
      </c>
      <c r="AD2" s="10">
        <f>AC2/1000</f>
        <v>2.3500000000000001E-3</v>
      </c>
      <c r="AE2">
        <v>38</v>
      </c>
      <c r="AF2">
        <v>12.16</v>
      </c>
      <c r="AG2">
        <v>3.7999999999999999E-2</v>
      </c>
    </row>
    <row r="3" spans="1:33" x14ac:dyDescent="0.25">
      <c r="A3">
        <v>4669</v>
      </c>
      <c r="B3" t="s">
        <v>38</v>
      </c>
      <c r="C3" s="1">
        <v>40788</v>
      </c>
      <c r="D3" s="3">
        <v>2011</v>
      </c>
      <c r="E3" s="3">
        <v>9</v>
      </c>
      <c r="F3" t="s">
        <v>28</v>
      </c>
      <c r="G3">
        <v>6161051021</v>
      </c>
      <c r="H3" t="s">
        <v>30</v>
      </c>
      <c r="I3" t="s">
        <v>32</v>
      </c>
      <c r="K3" t="s">
        <v>33</v>
      </c>
      <c r="L3" t="s">
        <v>34</v>
      </c>
      <c r="N3" t="s">
        <v>147</v>
      </c>
      <c r="O3" t="s">
        <v>39</v>
      </c>
      <c r="P3" t="s">
        <v>19</v>
      </c>
      <c r="Q3" t="s">
        <v>77</v>
      </c>
      <c r="R3" s="4" t="s">
        <v>73</v>
      </c>
      <c r="S3" t="s">
        <v>148</v>
      </c>
      <c r="T3" t="s">
        <v>136</v>
      </c>
      <c r="U3" t="s">
        <v>78</v>
      </c>
      <c r="V3" t="s">
        <v>79</v>
      </c>
      <c r="W3" t="s">
        <v>71</v>
      </c>
      <c r="X3" t="s">
        <v>143</v>
      </c>
      <c r="Y3">
        <v>98</v>
      </c>
      <c r="Z3">
        <v>3005100000</v>
      </c>
      <c r="AA3">
        <v>3.2</v>
      </c>
      <c r="AB3">
        <v>3</v>
      </c>
      <c r="AC3" s="10">
        <v>52.86</v>
      </c>
      <c r="AD3" s="10">
        <f t="shared" ref="AD3:AD45" si="0">AC3/1000</f>
        <v>5.2859999999999997E-2</v>
      </c>
      <c r="AE3">
        <v>150</v>
      </c>
      <c r="AF3">
        <v>48</v>
      </c>
      <c r="AG3">
        <v>0.15</v>
      </c>
    </row>
    <row r="4" spans="1:33" x14ac:dyDescent="0.25">
      <c r="A4">
        <v>2254</v>
      </c>
      <c r="B4" t="s">
        <v>65</v>
      </c>
      <c r="C4" s="1">
        <v>40675</v>
      </c>
      <c r="D4" s="3">
        <v>2011</v>
      </c>
      <c r="E4" s="3">
        <v>5</v>
      </c>
      <c r="F4" t="s">
        <v>18</v>
      </c>
      <c r="H4" t="s">
        <v>41</v>
      </c>
      <c r="I4" t="s">
        <v>42</v>
      </c>
      <c r="J4">
        <v>7710258600</v>
      </c>
      <c r="K4" t="s">
        <v>43</v>
      </c>
      <c r="L4" t="s">
        <v>62</v>
      </c>
      <c r="M4" t="s">
        <v>22</v>
      </c>
      <c r="N4" t="s">
        <v>22</v>
      </c>
      <c r="O4" t="s">
        <v>147</v>
      </c>
      <c r="P4" t="s">
        <v>26</v>
      </c>
      <c r="Q4" t="s">
        <v>64</v>
      </c>
      <c r="R4" s="4" t="s">
        <v>73</v>
      </c>
      <c r="S4" t="s">
        <v>148</v>
      </c>
      <c r="T4" t="s">
        <v>136</v>
      </c>
      <c r="U4" t="s">
        <v>140</v>
      </c>
      <c r="V4" t="s">
        <v>61</v>
      </c>
      <c r="W4" t="s">
        <v>49</v>
      </c>
      <c r="X4" t="s">
        <v>49</v>
      </c>
      <c r="Y4">
        <v>1</v>
      </c>
      <c r="Z4">
        <v>3005100000</v>
      </c>
      <c r="AA4">
        <v>195.1</v>
      </c>
      <c r="AB4">
        <v>185</v>
      </c>
      <c r="AC4" s="10">
        <v>552.23</v>
      </c>
      <c r="AD4" s="10">
        <f t="shared" si="0"/>
        <v>0.55223</v>
      </c>
      <c r="AE4">
        <v>9250</v>
      </c>
      <c r="AF4">
        <v>2960</v>
      </c>
      <c r="AG4">
        <v>9.25</v>
      </c>
    </row>
    <row r="5" spans="1:33" x14ac:dyDescent="0.25">
      <c r="A5">
        <v>18080</v>
      </c>
      <c r="B5" t="s">
        <v>112</v>
      </c>
      <c r="C5" s="1">
        <v>41358</v>
      </c>
      <c r="D5" s="3">
        <v>2013</v>
      </c>
      <c r="E5" s="3">
        <v>3</v>
      </c>
      <c r="F5" t="s">
        <v>18</v>
      </c>
      <c r="H5" t="s">
        <v>74</v>
      </c>
      <c r="I5" t="s">
        <v>75</v>
      </c>
      <c r="J5">
        <v>7732016160</v>
      </c>
      <c r="K5" t="s">
        <v>56</v>
      </c>
      <c r="L5" t="s">
        <v>81</v>
      </c>
      <c r="M5" t="s">
        <v>22</v>
      </c>
      <c r="N5" t="s">
        <v>22</v>
      </c>
      <c r="O5" t="s">
        <v>147</v>
      </c>
      <c r="P5" t="s">
        <v>19</v>
      </c>
      <c r="Q5" t="s">
        <v>113</v>
      </c>
      <c r="R5" s="4" t="s">
        <v>73</v>
      </c>
      <c r="S5" t="s">
        <v>148</v>
      </c>
      <c r="T5" t="s">
        <v>136</v>
      </c>
      <c r="U5" t="s">
        <v>80</v>
      </c>
      <c r="V5" t="s">
        <v>63</v>
      </c>
      <c r="W5" t="s">
        <v>63</v>
      </c>
      <c r="X5" t="s">
        <v>63</v>
      </c>
      <c r="Y5">
        <v>24</v>
      </c>
      <c r="Z5">
        <v>3005100000</v>
      </c>
      <c r="AA5">
        <v>7.33</v>
      </c>
      <c r="AB5">
        <v>5.93</v>
      </c>
      <c r="AC5" s="10">
        <v>184.29</v>
      </c>
      <c r="AD5" s="10">
        <f t="shared" si="0"/>
        <v>0.18428999999999998</v>
      </c>
      <c r="AE5">
        <v>297</v>
      </c>
      <c r="AF5">
        <v>95.04</v>
      </c>
      <c r="AG5">
        <v>0.29699999999999999</v>
      </c>
    </row>
    <row r="6" spans="1:33" x14ac:dyDescent="0.25">
      <c r="A6">
        <v>19842</v>
      </c>
      <c r="B6" t="s">
        <v>111</v>
      </c>
      <c r="C6" s="1">
        <v>41422</v>
      </c>
      <c r="D6" s="3">
        <v>2013</v>
      </c>
      <c r="E6" s="3">
        <v>5</v>
      </c>
      <c r="F6" t="s">
        <v>18</v>
      </c>
      <c r="H6" t="s">
        <v>60</v>
      </c>
      <c r="I6" t="s">
        <v>96</v>
      </c>
      <c r="J6">
        <v>7705777991</v>
      </c>
      <c r="K6" t="s">
        <v>55</v>
      </c>
      <c r="L6" t="s">
        <v>110</v>
      </c>
      <c r="M6" t="s">
        <v>22</v>
      </c>
      <c r="N6" t="s">
        <v>27</v>
      </c>
      <c r="O6" t="s">
        <v>147</v>
      </c>
      <c r="P6" t="s">
        <v>21</v>
      </c>
      <c r="Q6" t="s">
        <v>109</v>
      </c>
      <c r="R6" s="4" t="s">
        <v>73</v>
      </c>
      <c r="S6" t="s">
        <v>139</v>
      </c>
      <c r="T6" t="s">
        <v>136</v>
      </c>
      <c r="W6" t="s">
        <v>150</v>
      </c>
      <c r="X6" t="s">
        <v>143</v>
      </c>
      <c r="Y6">
        <v>2</v>
      </c>
      <c r="Z6">
        <v>3005100000</v>
      </c>
      <c r="AA6">
        <v>1.91</v>
      </c>
      <c r="AB6">
        <v>1.7390000000000001</v>
      </c>
      <c r="AC6" s="10">
        <v>143.97999999999999</v>
      </c>
      <c r="AD6" s="10">
        <f t="shared" si="0"/>
        <v>0.14398</v>
      </c>
      <c r="AE6">
        <v>87</v>
      </c>
      <c r="AF6">
        <v>35.67</v>
      </c>
      <c r="AG6">
        <v>8.6999999999999994E-2</v>
      </c>
    </row>
    <row r="7" spans="1:33" x14ac:dyDescent="0.25">
      <c r="A7">
        <v>15158</v>
      </c>
      <c r="B7" t="s">
        <v>86</v>
      </c>
      <c r="C7" s="1">
        <v>41248</v>
      </c>
      <c r="D7" s="3">
        <v>2012</v>
      </c>
      <c r="E7" s="3">
        <v>12</v>
      </c>
      <c r="F7" t="s">
        <v>28</v>
      </c>
      <c r="G7">
        <v>5100000010</v>
      </c>
      <c r="H7" t="s">
        <v>50</v>
      </c>
      <c r="I7" t="s">
        <v>52</v>
      </c>
      <c r="K7" t="s">
        <v>85</v>
      </c>
      <c r="L7" t="s">
        <v>84</v>
      </c>
      <c r="N7" t="s">
        <v>22</v>
      </c>
      <c r="O7" t="s">
        <v>23</v>
      </c>
      <c r="Q7" t="s">
        <v>73</v>
      </c>
      <c r="R7" s="4" t="s">
        <v>73</v>
      </c>
      <c r="S7" t="s">
        <v>139</v>
      </c>
      <c r="T7" t="s">
        <v>136</v>
      </c>
      <c r="U7" t="s">
        <v>83</v>
      </c>
      <c r="V7" t="s">
        <v>82</v>
      </c>
      <c r="W7" t="s">
        <v>82</v>
      </c>
      <c r="X7" t="s">
        <v>143</v>
      </c>
      <c r="Y7">
        <v>32</v>
      </c>
      <c r="Z7">
        <v>3005100000</v>
      </c>
      <c r="AA7">
        <v>2.2999999999999998</v>
      </c>
      <c r="AB7">
        <v>2.048</v>
      </c>
      <c r="AC7" s="10">
        <v>33.299999999999997</v>
      </c>
      <c r="AD7" s="10">
        <f t="shared" si="0"/>
        <v>3.3299999999999996E-2</v>
      </c>
      <c r="AE7">
        <v>102</v>
      </c>
      <c r="AF7">
        <v>41.82</v>
      </c>
      <c r="AG7">
        <v>0.10199999999999999</v>
      </c>
    </row>
    <row r="8" spans="1:33" x14ac:dyDescent="0.25">
      <c r="A8">
        <v>4023</v>
      </c>
      <c r="B8" t="s">
        <v>72</v>
      </c>
      <c r="C8" s="1">
        <v>40765</v>
      </c>
      <c r="D8" s="3">
        <v>2011</v>
      </c>
      <c r="E8" s="3">
        <v>8</v>
      </c>
      <c r="F8" t="s">
        <v>18</v>
      </c>
      <c r="H8" t="s">
        <v>46</v>
      </c>
      <c r="I8" t="s">
        <v>47</v>
      </c>
      <c r="J8">
        <v>6161037556</v>
      </c>
      <c r="K8" t="s">
        <v>48</v>
      </c>
      <c r="L8" t="s">
        <v>58</v>
      </c>
      <c r="M8" t="s">
        <v>25</v>
      </c>
      <c r="N8" t="s">
        <v>25</v>
      </c>
      <c r="O8" t="s">
        <v>147</v>
      </c>
      <c r="P8" t="s">
        <v>21</v>
      </c>
      <c r="Q8" t="s">
        <v>69</v>
      </c>
      <c r="R8" s="4" t="s">
        <v>73</v>
      </c>
      <c r="S8" t="s">
        <v>148</v>
      </c>
      <c r="T8" t="s">
        <v>136</v>
      </c>
      <c r="U8" t="s">
        <v>57</v>
      </c>
      <c r="V8" t="s">
        <v>44</v>
      </c>
      <c r="W8" t="s">
        <v>45</v>
      </c>
      <c r="X8" t="s">
        <v>45</v>
      </c>
      <c r="Y8">
        <v>2</v>
      </c>
      <c r="Z8">
        <v>3005100000</v>
      </c>
      <c r="AA8">
        <v>1.85</v>
      </c>
      <c r="AB8">
        <v>1.5</v>
      </c>
      <c r="AC8" s="10">
        <v>78.400000000000006</v>
      </c>
      <c r="AD8" s="10">
        <f t="shared" si="0"/>
        <v>7.8400000000000011E-2</v>
      </c>
      <c r="AE8">
        <v>75</v>
      </c>
      <c r="AF8">
        <v>24</v>
      </c>
      <c r="AG8">
        <v>7.4999999999999997E-2</v>
      </c>
    </row>
    <row r="9" spans="1:33" x14ac:dyDescent="0.25">
      <c r="A9">
        <v>4187</v>
      </c>
      <c r="B9" t="s">
        <v>76</v>
      </c>
      <c r="C9" s="1">
        <v>40771</v>
      </c>
      <c r="D9" s="3">
        <v>2011</v>
      </c>
      <c r="E9" s="3">
        <v>8</v>
      </c>
      <c r="F9" t="s">
        <v>18</v>
      </c>
      <c r="H9" t="s">
        <v>46</v>
      </c>
      <c r="I9" t="s">
        <v>47</v>
      </c>
      <c r="J9">
        <v>6161037556</v>
      </c>
      <c r="K9" t="s">
        <v>48</v>
      </c>
      <c r="L9" t="s">
        <v>58</v>
      </c>
      <c r="M9" t="s">
        <v>25</v>
      </c>
      <c r="N9" t="s">
        <v>25</v>
      </c>
      <c r="O9" t="s">
        <v>147</v>
      </c>
      <c r="P9" t="s">
        <v>21</v>
      </c>
      <c r="Q9" t="s">
        <v>69</v>
      </c>
      <c r="R9" s="4" t="s">
        <v>73</v>
      </c>
      <c r="S9" t="s">
        <v>148</v>
      </c>
      <c r="T9" t="s">
        <v>136</v>
      </c>
      <c r="U9" t="s">
        <v>57</v>
      </c>
      <c r="V9" t="s">
        <v>44</v>
      </c>
      <c r="W9" t="s">
        <v>45</v>
      </c>
      <c r="X9" t="s">
        <v>45</v>
      </c>
      <c r="Y9">
        <v>3</v>
      </c>
      <c r="Z9">
        <v>3005100000</v>
      </c>
      <c r="AA9">
        <v>1.85</v>
      </c>
      <c r="AB9">
        <v>1.512</v>
      </c>
      <c r="AC9" s="10">
        <v>74.599999999999994</v>
      </c>
      <c r="AD9" s="10">
        <f t="shared" si="0"/>
        <v>7.46E-2</v>
      </c>
      <c r="AE9">
        <v>76</v>
      </c>
      <c r="AF9">
        <v>24.32</v>
      </c>
      <c r="AG9">
        <v>7.5999999999999998E-2</v>
      </c>
    </row>
    <row r="10" spans="1:33" x14ac:dyDescent="0.25">
      <c r="A10">
        <v>1157</v>
      </c>
      <c r="B10" t="s">
        <v>59</v>
      </c>
      <c r="C10" s="1">
        <v>40616</v>
      </c>
      <c r="D10" s="3">
        <v>2011</v>
      </c>
      <c r="E10" s="3">
        <v>3</v>
      </c>
      <c r="F10" t="s">
        <v>18</v>
      </c>
      <c r="H10" t="s">
        <v>46</v>
      </c>
      <c r="I10" t="s">
        <v>47</v>
      </c>
      <c r="J10">
        <v>6161037556</v>
      </c>
      <c r="K10" t="s">
        <v>48</v>
      </c>
      <c r="L10" t="s">
        <v>58</v>
      </c>
      <c r="M10" t="s">
        <v>25</v>
      </c>
      <c r="N10" t="s">
        <v>25</v>
      </c>
      <c r="O10" t="s">
        <v>147</v>
      </c>
      <c r="P10" t="s">
        <v>21</v>
      </c>
      <c r="Q10" t="s">
        <v>54</v>
      </c>
      <c r="R10" s="4" t="s">
        <v>73</v>
      </c>
      <c r="S10" t="s">
        <v>148</v>
      </c>
      <c r="T10" t="s">
        <v>136</v>
      </c>
      <c r="U10" t="s">
        <v>141</v>
      </c>
      <c r="V10" t="s">
        <v>44</v>
      </c>
      <c r="W10" t="s">
        <v>45</v>
      </c>
      <c r="X10" t="s">
        <v>45</v>
      </c>
      <c r="Y10">
        <v>5</v>
      </c>
      <c r="Z10">
        <v>3005100000</v>
      </c>
      <c r="AA10">
        <v>1.85</v>
      </c>
      <c r="AB10">
        <v>1.512</v>
      </c>
      <c r="AC10" s="10">
        <v>82.54</v>
      </c>
      <c r="AD10" s="10">
        <f t="shared" si="0"/>
        <v>8.2540000000000002E-2</v>
      </c>
      <c r="AE10">
        <v>76</v>
      </c>
      <c r="AF10">
        <v>24.32</v>
      </c>
      <c r="AG10">
        <v>7.5999999999999998E-2</v>
      </c>
    </row>
    <row r="11" spans="1:33" ht="14.25" customHeight="1" x14ac:dyDescent="0.25">
      <c r="A11">
        <v>719</v>
      </c>
      <c r="B11" t="s">
        <v>53</v>
      </c>
      <c r="C11" s="1">
        <v>40599</v>
      </c>
      <c r="D11" s="3">
        <v>2011</v>
      </c>
      <c r="E11" s="3">
        <v>2</v>
      </c>
      <c r="F11" t="s">
        <v>18</v>
      </c>
      <c r="H11" t="s">
        <v>46</v>
      </c>
      <c r="I11" t="s">
        <v>47</v>
      </c>
      <c r="J11">
        <v>6161037556</v>
      </c>
      <c r="K11" t="s">
        <v>48</v>
      </c>
      <c r="L11" t="s">
        <v>51</v>
      </c>
      <c r="M11" t="s">
        <v>25</v>
      </c>
      <c r="N11" t="s">
        <v>25</v>
      </c>
      <c r="O11" t="s">
        <v>147</v>
      </c>
      <c r="P11" t="s">
        <v>21</v>
      </c>
      <c r="Q11" t="s">
        <v>120</v>
      </c>
      <c r="R11" s="4" t="s">
        <v>73</v>
      </c>
      <c r="S11" s="4" t="s">
        <v>148</v>
      </c>
      <c r="T11" t="s">
        <v>136</v>
      </c>
      <c r="U11" t="s">
        <v>141</v>
      </c>
      <c r="V11" t="s">
        <v>44</v>
      </c>
      <c r="W11" t="s">
        <v>45</v>
      </c>
      <c r="X11" t="s">
        <v>45</v>
      </c>
      <c r="Y11">
        <v>18</v>
      </c>
      <c r="Z11">
        <v>3005100000</v>
      </c>
      <c r="AA11">
        <v>1.85</v>
      </c>
      <c r="AB11">
        <v>1.512</v>
      </c>
      <c r="AC11" s="10">
        <v>81.39</v>
      </c>
      <c r="AD11" s="10">
        <f t="shared" si="0"/>
        <v>8.1390000000000004E-2</v>
      </c>
      <c r="AE11">
        <v>76</v>
      </c>
      <c r="AF11">
        <v>24.32</v>
      </c>
      <c r="AG11">
        <v>7.5999999999999998E-2</v>
      </c>
    </row>
    <row r="12" spans="1:33" x14ac:dyDescent="0.25">
      <c r="A12">
        <v>3363</v>
      </c>
      <c r="B12" t="s">
        <v>68</v>
      </c>
      <c r="C12" s="1">
        <v>40738</v>
      </c>
      <c r="D12" s="3">
        <v>2011</v>
      </c>
      <c r="E12" s="3">
        <v>7</v>
      </c>
      <c r="F12" t="s">
        <v>18</v>
      </c>
      <c r="H12" t="s">
        <v>46</v>
      </c>
      <c r="I12" t="s">
        <v>47</v>
      </c>
      <c r="J12">
        <v>6161037556</v>
      </c>
      <c r="K12" t="s">
        <v>48</v>
      </c>
      <c r="L12" t="s">
        <v>58</v>
      </c>
      <c r="M12" t="s">
        <v>25</v>
      </c>
      <c r="N12" t="s">
        <v>25</v>
      </c>
      <c r="O12" t="s">
        <v>147</v>
      </c>
      <c r="P12" t="s">
        <v>21</v>
      </c>
      <c r="Q12" t="s">
        <v>69</v>
      </c>
      <c r="R12" s="4" t="s">
        <v>73</v>
      </c>
      <c r="S12" s="4" t="s">
        <v>148</v>
      </c>
      <c r="T12" t="s">
        <v>136</v>
      </c>
      <c r="U12" t="s">
        <v>141</v>
      </c>
      <c r="V12" t="s">
        <v>44</v>
      </c>
      <c r="W12" t="s">
        <v>45</v>
      </c>
      <c r="X12" t="s">
        <v>45</v>
      </c>
      <c r="Y12">
        <v>9</v>
      </c>
      <c r="Z12">
        <v>3005100000</v>
      </c>
      <c r="AA12">
        <v>1.85</v>
      </c>
      <c r="AB12">
        <v>1.512</v>
      </c>
      <c r="AC12" s="10">
        <v>76.17</v>
      </c>
      <c r="AD12" s="10">
        <f t="shared" si="0"/>
        <v>7.6170000000000002E-2</v>
      </c>
      <c r="AE12">
        <v>76</v>
      </c>
      <c r="AF12">
        <v>24.32</v>
      </c>
      <c r="AG12">
        <v>7.5999999999999998E-2</v>
      </c>
    </row>
    <row r="13" spans="1:33" x14ac:dyDescent="0.25">
      <c r="A13">
        <v>10806</v>
      </c>
      <c r="B13" t="s">
        <v>93</v>
      </c>
      <c r="C13" s="1">
        <v>41100</v>
      </c>
      <c r="D13" s="3">
        <v>2012</v>
      </c>
      <c r="E13" s="3">
        <v>7</v>
      </c>
      <c r="F13" t="s">
        <v>18</v>
      </c>
      <c r="H13" t="s">
        <v>92</v>
      </c>
      <c r="I13" t="s">
        <v>91</v>
      </c>
      <c r="J13">
        <v>7838444889</v>
      </c>
      <c r="K13" t="s">
        <v>90</v>
      </c>
      <c r="L13" t="s">
        <v>89</v>
      </c>
      <c r="M13" t="s">
        <v>20</v>
      </c>
      <c r="N13" t="s">
        <v>20</v>
      </c>
      <c r="O13" t="s">
        <v>147</v>
      </c>
      <c r="P13" t="s">
        <v>19</v>
      </c>
      <c r="Q13" t="s">
        <v>88</v>
      </c>
      <c r="R13" s="4" t="s">
        <v>73</v>
      </c>
      <c r="S13" s="4" t="s">
        <v>105</v>
      </c>
      <c r="T13" t="s">
        <v>136</v>
      </c>
      <c r="U13" t="s">
        <v>87</v>
      </c>
      <c r="W13" t="s">
        <v>149</v>
      </c>
      <c r="X13" t="s">
        <v>143</v>
      </c>
      <c r="Y13">
        <v>1</v>
      </c>
      <c r="Z13">
        <v>3005100000</v>
      </c>
      <c r="AA13">
        <v>102</v>
      </c>
      <c r="AB13">
        <v>99.5</v>
      </c>
      <c r="AC13" s="10">
        <v>1265.5999999999999</v>
      </c>
      <c r="AD13" s="10">
        <f t="shared" si="0"/>
        <v>1.2655999999999998</v>
      </c>
      <c r="AE13">
        <v>4975</v>
      </c>
      <c r="AF13">
        <v>1741.25</v>
      </c>
      <c r="AG13">
        <v>4.9749999999999996</v>
      </c>
    </row>
    <row r="14" spans="1:33" x14ac:dyDescent="0.25">
      <c r="A14">
        <v>15912</v>
      </c>
      <c r="B14" t="s">
        <v>117</v>
      </c>
      <c r="C14" s="1">
        <v>41285</v>
      </c>
      <c r="D14" s="3">
        <v>2013</v>
      </c>
      <c r="E14" s="3">
        <v>1</v>
      </c>
      <c r="F14" t="s">
        <v>18</v>
      </c>
      <c r="H14" t="s">
        <v>92</v>
      </c>
      <c r="I14" t="s">
        <v>91</v>
      </c>
      <c r="J14">
        <v>7838444889</v>
      </c>
      <c r="K14" t="s">
        <v>90</v>
      </c>
      <c r="L14" t="s">
        <v>89</v>
      </c>
      <c r="M14" t="s">
        <v>20</v>
      </c>
      <c r="N14" t="s">
        <v>20</v>
      </c>
      <c r="O14" t="s">
        <v>147</v>
      </c>
      <c r="P14" t="s">
        <v>19</v>
      </c>
      <c r="Q14" t="s">
        <v>106</v>
      </c>
      <c r="R14" s="4" t="s">
        <v>73</v>
      </c>
      <c r="S14" s="4" t="s">
        <v>105</v>
      </c>
      <c r="T14" t="s">
        <v>136</v>
      </c>
      <c r="U14" t="s">
        <v>116</v>
      </c>
      <c r="W14" t="s">
        <v>149</v>
      </c>
      <c r="X14" t="s">
        <v>143</v>
      </c>
      <c r="Y14">
        <v>1</v>
      </c>
      <c r="Z14">
        <v>3005100000</v>
      </c>
      <c r="AA14">
        <v>138</v>
      </c>
      <c r="AB14">
        <v>135</v>
      </c>
      <c r="AC14" s="10">
        <v>2540</v>
      </c>
      <c r="AD14" s="10">
        <f t="shared" si="0"/>
        <v>2.54</v>
      </c>
      <c r="AE14">
        <v>6750</v>
      </c>
      <c r="AF14">
        <v>2362.5</v>
      </c>
      <c r="AG14">
        <v>6.75</v>
      </c>
    </row>
    <row r="15" spans="1:33" x14ac:dyDescent="0.25">
      <c r="A15">
        <v>25276</v>
      </c>
      <c r="B15" t="s">
        <v>95</v>
      </c>
      <c r="C15" s="1">
        <v>41611</v>
      </c>
      <c r="D15" s="3">
        <v>2013</v>
      </c>
      <c r="E15" s="3">
        <v>12</v>
      </c>
      <c r="F15" t="s">
        <v>18</v>
      </c>
      <c r="H15" t="s">
        <v>92</v>
      </c>
      <c r="I15" t="s">
        <v>91</v>
      </c>
      <c r="J15">
        <v>7838444889</v>
      </c>
      <c r="K15" t="s">
        <v>90</v>
      </c>
      <c r="L15" t="s">
        <v>89</v>
      </c>
      <c r="M15" t="s">
        <v>20</v>
      </c>
      <c r="N15" t="s">
        <v>20</v>
      </c>
      <c r="O15" t="s">
        <v>147</v>
      </c>
      <c r="P15" t="s">
        <v>19</v>
      </c>
      <c r="Q15" t="s">
        <v>88</v>
      </c>
      <c r="R15" s="4" t="s">
        <v>73</v>
      </c>
      <c r="S15" s="4" t="s">
        <v>105</v>
      </c>
      <c r="T15" t="s">
        <v>136</v>
      </c>
      <c r="U15" t="s">
        <v>94</v>
      </c>
      <c r="W15" t="s">
        <v>149</v>
      </c>
      <c r="X15" t="s">
        <v>143</v>
      </c>
      <c r="Y15">
        <v>1</v>
      </c>
      <c r="Z15">
        <v>3005100000</v>
      </c>
      <c r="AA15">
        <v>178</v>
      </c>
      <c r="AB15">
        <v>158</v>
      </c>
      <c r="AC15" s="10">
        <v>3984.88</v>
      </c>
      <c r="AD15" s="10">
        <f t="shared" si="0"/>
        <v>3.98488</v>
      </c>
      <c r="AE15">
        <v>7900</v>
      </c>
      <c r="AF15">
        <v>2765</v>
      </c>
      <c r="AG15">
        <v>7.9</v>
      </c>
    </row>
    <row r="16" spans="1:33" x14ac:dyDescent="0.25">
      <c r="A16">
        <v>21600</v>
      </c>
      <c r="B16" t="s">
        <v>107</v>
      </c>
      <c r="C16" s="1">
        <v>41484</v>
      </c>
      <c r="D16" s="3">
        <v>2013</v>
      </c>
      <c r="E16" s="3">
        <v>7</v>
      </c>
      <c r="F16" t="s">
        <v>18</v>
      </c>
      <c r="H16" t="s">
        <v>92</v>
      </c>
      <c r="I16" t="s">
        <v>91</v>
      </c>
      <c r="J16">
        <v>7838444889</v>
      </c>
      <c r="K16" t="s">
        <v>90</v>
      </c>
      <c r="L16" t="s">
        <v>89</v>
      </c>
      <c r="M16" t="s">
        <v>20</v>
      </c>
      <c r="N16" t="s">
        <v>20</v>
      </c>
      <c r="O16" t="s">
        <v>147</v>
      </c>
      <c r="P16" t="s">
        <v>19</v>
      </c>
      <c r="Q16" t="s">
        <v>106</v>
      </c>
      <c r="R16" s="4" t="s">
        <v>73</v>
      </c>
      <c r="S16" s="4" t="s">
        <v>105</v>
      </c>
      <c r="T16" t="s">
        <v>136</v>
      </c>
      <c r="U16" t="s">
        <v>94</v>
      </c>
      <c r="W16" t="s">
        <v>149</v>
      </c>
      <c r="X16" t="s">
        <v>143</v>
      </c>
      <c r="Y16">
        <v>1</v>
      </c>
      <c r="Z16">
        <v>3005100000</v>
      </c>
      <c r="AA16">
        <v>193</v>
      </c>
      <c r="AB16">
        <v>170</v>
      </c>
      <c r="AC16" s="10">
        <v>5276.52</v>
      </c>
      <c r="AD16" s="10">
        <f t="shared" si="0"/>
        <v>5.2765200000000005</v>
      </c>
      <c r="AE16">
        <v>8500</v>
      </c>
      <c r="AF16">
        <v>2975</v>
      </c>
      <c r="AG16">
        <v>8.5</v>
      </c>
    </row>
    <row r="17" spans="1:33" x14ac:dyDescent="0.25">
      <c r="A17">
        <v>38514</v>
      </c>
      <c r="B17" t="s">
        <v>132</v>
      </c>
      <c r="C17" s="1">
        <v>42088</v>
      </c>
      <c r="D17">
        <v>2015</v>
      </c>
      <c r="E17">
        <v>3</v>
      </c>
      <c r="F17" t="s">
        <v>18</v>
      </c>
      <c r="H17" t="s">
        <v>103</v>
      </c>
      <c r="I17" t="s">
        <v>102</v>
      </c>
      <c r="J17">
        <v>7724618203</v>
      </c>
      <c r="K17" t="s">
        <v>101</v>
      </c>
      <c r="L17" t="s">
        <v>100</v>
      </c>
      <c r="M17" t="s">
        <v>24</v>
      </c>
      <c r="N17" t="s">
        <v>24</v>
      </c>
      <c r="O17" t="s">
        <v>29</v>
      </c>
      <c r="P17" t="s">
        <v>19</v>
      </c>
      <c r="Q17" t="s">
        <v>133</v>
      </c>
      <c r="R17" s="4" t="s">
        <v>73</v>
      </c>
      <c r="S17" s="4" t="s">
        <v>105</v>
      </c>
      <c r="T17" t="s">
        <v>136</v>
      </c>
      <c r="U17" t="s">
        <v>103</v>
      </c>
      <c r="V17" t="s">
        <v>97</v>
      </c>
      <c r="W17" t="s">
        <v>97</v>
      </c>
      <c r="X17" t="s">
        <v>143</v>
      </c>
      <c r="Y17">
        <v>5</v>
      </c>
      <c r="Z17">
        <v>3005100000</v>
      </c>
      <c r="AA17">
        <v>60.48</v>
      </c>
      <c r="AB17">
        <v>50.4</v>
      </c>
      <c r="AC17" s="10">
        <v>629.03</v>
      </c>
      <c r="AD17" s="10">
        <f t="shared" si="0"/>
        <v>0.62902999999999998</v>
      </c>
      <c r="AE17">
        <v>2520</v>
      </c>
      <c r="AF17">
        <v>882</v>
      </c>
      <c r="AG17">
        <v>2.52</v>
      </c>
    </row>
    <row r="18" spans="1:33" x14ac:dyDescent="0.25">
      <c r="A18">
        <v>44913</v>
      </c>
      <c r="B18" t="s">
        <v>134</v>
      </c>
      <c r="C18" s="1">
        <v>42276</v>
      </c>
      <c r="D18">
        <v>2015</v>
      </c>
      <c r="E18">
        <v>9</v>
      </c>
      <c r="F18" t="s">
        <v>18</v>
      </c>
      <c r="H18" t="s">
        <v>103</v>
      </c>
      <c r="I18" t="s">
        <v>102</v>
      </c>
      <c r="J18">
        <v>7724618203</v>
      </c>
      <c r="K18" t="s">
        <v>101</v>
      </c>
      <c r="L18" t="s">
        <v>100</v>
      </c>
      <c r="M18" t="s">
        <v>24</v>
      </c>
      <c r="N18" t="s">
        <v>24</v>
      </c>
      <c r="O18" t="s">
        <v>29</v>
      </c>
      <c r="P18" t="s">
        <v>19</v>
      </c>
      <c r="Q18" t="s">
        <v>135</v>
      </c>
      <c r="R18" s="4" t="s">
        <v>73</v>
      </c>
      <c r="S18" s="4" t="s">
        <v>105</v>
      </c>
      <c r="T18" t="s">
        <v>136</v>
      </c>
      <c r="U18" t="s">
        <v>103</v>
      </c>
      <c r="V18" t="s">
        <v>97</v>
      </c>
      <c r="W18" t="s">
        <v>97</v>
      </c>
      <c r="X18" t="s">
        <v>143</v>
      </c>
      <c r="Y18">
        <v>4</v>
      </c>
      <c r="Z18">
        <v>3005100000</v>
      </c>
      <c r="AA18">
        <v>60.48</v>
      </c>
      <c r="AB18">
        <v>50.4</v>
      </c>
      <c r="AC18" s="10">
        <v>540.84</v>
      </c>
      <c r="AD18" s="10">
        <f t="shared" si="0"/>
        <v>0.54083999999999999</v>
      </c>
      <c r="AE18">
        <v>2520</v>
      </c>
      <c r="AF18">
        <v>882</v>
      </c>
      <c r="AG18">
        <v>2.52</v>
      </c>
    </row>
    <row r="19" spans="1:33" x14ac:dyDescent="0.25">
      <c r="A19">
        <v>20216</v>
      </c>
      <c r="B19" t="s">
        <v>108</v>
      </c>
      <c r="C19" s="1">
        <v>41438</v>
      </c>
      <c r="D19" s="3">
        <v>2013</v>
      </c>
      <c r="E19" s="3">
        <v>6</v>
      </c>
      <c r="F19" t="s">
        <v>18</v>
      </c>
      <c r="H19" t="s">
        <v>103</v>
      </c>
      <c r="I19" t="s">
        <v>102</v>
      </c>
      <c r="J19">
        <v>7724618203</v>
      </c>
      <c r="K19" t="s">
        <v>101</v>
      </c>
      <c r="L19" t="s">
        <v>100</v>
      </c>
      <c r="M19" t="s">
        <v>25</v>
      </c>
      <c r="N19" t="s">
        <v>24</v>
      </c>
      <c r="O19" t="s">
        <v>147</v>
      </c>
      <c r="P19" t="s">
        <v>19</v>
      </c>
      <c r="Q19" t="s">
        <v>99</v>
      </c>
      <c r="R19" s="4" t="s">
        <v>73</v>
      </c>
      <c r="S19" s="4" t="s">
        <v>105</v>
      </c>
      <c r="T19" t="s">
        <v>136</v>
      </c>
      <c r="U19" t="s">
        <v>98</v>
      </c>
      <c r="V19" t="s">
        <v>97</v>
      </c>
      <c r="W19" t="s">
        <v>97</v>
      </c>
      <c r="X19" t="s">
        <v>143</v>
      </c>
      <c r="Y19">
        <v>5</v>
      </c>
      <c r="Z19">
        <v>3005100000</v>
      </c>
      <c r="AA19">
        <v>31.92</v>
      </c>
      <c r="AB19">
        <v>25.92</v>
      </c>
      <c r="AC19" s="10">
        <v>389.7</v>
      </c>
      <c r="AD19" s="10">
        <f t="shared" si="0"/>
        <v>0.38969999999999999</v>
      </c>
      <c r="AE19">
        <v>1296</v>
      </c>
      <c r="AF19">
        <v>453.6</v>
      </c>
      <c r="AG19">
        <v>1.296</v>
      </c>
    </row>
    <row r="20" spans="1:33" x14ac:dyDescent="0.25">
      <c r="A20">
        <v>23676</v>
      </c>
      <c r="B20" t="s">
        <v>104</v>
      </c>
      <c r="C20" s="1">
        <v>41557</v>
      </c>
      <c r="D20" s="3">
        <v>2013</v>
      </c>
      <c r="E20" s="3">
        <v>10</v>
      </c>
      <c r="F20" t="s">
        <v>18</v>
      </c>
      <c r="H20" t="s">
        <v>103</v>
      </c>
      <c r="I20" t="s">
        <v>102</v>
      </c>
      <c r="J20">
        <v>7724618203</v>
      </c>
      <c r="K20" t="s">
        <v>101</v>
      </c>
      <c r="L20" t="s">
        <v>100</v>
      </c>
      <c r="M20" t="s">
        <v>25</v>
      </c>
      <c r="N20" t="s">
        <v>24</v>
      </c>
      <c r="O20" t="s">
        <v>147</v>
      </c>
      <c r="P20" t="s">
        <v>19</v>
      </c>
      <c r="Q20" t="s">
        <v>99</v>
      </c>
      <c r="R20" s="4" t="s">
        <v>73</v>
      </c>
      <c r="S20" s="4" t="s">
        <v>105</v>
      </c>
      <c r="T20" t="s">
        <v>136</v>
      </c>
      <c r="U20" t="s">
        <v>98</v>
      </c>
      <c r="V20" t="s">
        <v>97</v>
      </c>
      <c r="W20" t="s">
        <v>97</v>
      </c>
      <c r="X20" t="s">
        <v>143</v>
      </c>
      <c r="Y20">
        <v>4</v>
      </c>
      <c r="Z20">
        <v>3005100000</v>
      </c>
      <c r="AA20">
        <v>31.92</v>
      </c>
      <c r="AB20">
        <v>25.92</v>
      </c>
      <c r="AC20" s="10">
        <v>398.01</v>
      </c>
      <c r="AD20" s="10">
        <f t="shared" si="0"/>
        <v>0.39800999999999997</v>
      </c>
      <c r="AE20">
        <v>1296</v>
      </c>
      <c r="AF20">
        <v>453.6</v>
      </c>
      <c r="AG20">
        <v>1.296</v>
      </c>
    </row>
    <row r="21" spans="1:33" x14ac:dyDescent="0.25">
      <c r="A21">
        <v>16209</v>
      </c>
      <c r="B21" t="s">
        <v>115</v>
      </c>
      <c r="C21" s="1">
        <v>41298</v>
      </c>
      <c r="D21" s="3">
        <v>2013</v>
      </c>
      <c r="E21" s="3">
        <v>1</v>
      </c>
      <c r="F21" t="s">
        <v>18</v>
      </c>
      <c r="H21" t="s">
        <v>103</v>
      </c>
      <c r="I21" t="s">
        <v>102</v>
      </c>
      <c r="J21">
        <v>7724618203</v>
      </c>
      <c r="K21" t="s">
        <v>101</v>
      </c>
      <c r="L21" t="s">
        <v>100</v>
      </c>
      <c r="M21" t="s">
        <v>24</v>
      </c>
      <c r="N21" t="s">
        <v>24</v>
      </c>
      <c r="O21" t="s">
        <v>147</v>
      </c>
      <c r="P21" t="s">
        <v>19</v>
      </c>
      <c r="Q21" t="s">
        <v>114</v>
      </c>
      <c r="R21" s="4" t="s">
        <v>73</v>
      </c>
      <c r="S21" s="4" t="s">
        <v>105</v>
      </c>
      <c r="T21" t="s">
        <v>136</v>
      </c>
      <c r="U21" t="s">
        <v>98</v>
      </c>
      <c r="V21" t="s">
        <v>97</v>
      </c>
      <c r="W21" t="s">
        <v>97</v>
      </c>
      <c r="X21" t="s">
        <v>143</v>
      </c>
      <c r="Y21">
        <v>5</v>
      </c>
      <c r="Z21">
        <v>3005100000</v>
      </c>
      <c r="AA21">
        <v>36</v>
      </c>
      <c r="AB21">
        <v>28</v>
      </c>
      <c r="AC21" s="10">
        <v>521.13</v>
      </c>
      <c r="AD21" s="10">
        <f t="shared" si="0"/>
        <v>0.52112999999999998</v>
      </c>
      <c r="AE21">
        <v>1400</v>
      </c>
      <c r="AF21">
        <v>490</v>
      </c>
      <c r="AG21">
        <v>1.4</v>
      </c>
    </row>
    <row r="22" spans="1:33" x14ac:dyDescent="0.25">
      <c r="A22">
        <v>26607</v>
      </c>
      <c r="B22" t="s">
        <v>126</v>
      </c>
      <c r="C22" s="1">
        <v>41668</v>
      </c>
      <c r="D22">
        <v>2014</v>
      </c>
      <c r="E22">
        <v>1</v>
      </c>
      <c r="F22" t="s">
        <v>18</v>
      </c>
      <c r="H22" t="s">
        <v>103</v>
      </c>
      <c r="I22" t="s">
        <v>102</v>
      </c>
      <c r="J22">
        <v>7724618203</v>
      </c>
      <c r="K22" t="s">
        <v>101</v>
      </c>
      <c r="L22" t="s">
        <v>100</v>
      </c>
      <c r="M22" t="s">
        <v>24</v>
      </c>
      <c r="N22" t="s">
        <v>24</v>
      </c>
      <c r="O22" t="s">
        <v>147</v>
      </c>
      <c r="P22" t="s">
        <v>19</v>
      </c>
      <c r="Q22" t="s">
        <v>99</v>
      </c>
      <c r="R22" s="4" t="s">
        <v>73</v>
      </c>
      <c r="S22" s="4" t="s">
        <v>105</v>
      </c>
      <c r="T22" t="s">
        <v>136</v>
      </c>
      <c r="U22" t="s">
        <v>98</v>
      </c>
      <c r="V22" t="s">
        <v>97</v>
      </c>
      <c r="W22" t="s">
        <v>97</v>
      </c>
      <c r="X22" t="s">
        <v>143</v>
      </c>
      <c r="Y22">
        <v>5</v>
      </c>
      <c r="Z22">
        <v>3005100000</v>
      </c>
      <c r="AA22">
        <v>31.92</v>
      </c>
      <c r="AB22">
        <v>25.92</v>
      </c>
      <c r="AC22" s="10">
        <v>401.92</v>
      </c>
      <c r="AD22" s="10">
        <f t="shared" si="0"/>
        <v>0.40192</v>
      </c>
      <c r="AE22">
        <v>1296</v>
      </c>
      <c r="AF22">
        <v>453.6</v>
      </c>
      <c r="AG22">
        <v>1.296</v>
      </c>
    </row>
    <row r="23" spans="1:33" x14ac:dyDescent="0.25">
      <c r="A23">
        <v>28227</v>
      </c>
      <c r="B23" t="s">
        <v>127</v>
      </c>
      <c r="C23" s="1">
        <v>41723</v>
      </c>
      <c r="D23">
        <v>2014</v>
      </c>
      <c r="E23">
        <v>3</v>
      </c>
      <c r="F23" t="s">
        <v>18</v>
      </c>
      <c r="H23" t="s">
        <v>103</v>
      </c>
      <c r="I23" t="s">
        <v>128</v>
      </c>
      <c r="J23">
        <v>7724618203</v>
      </c>
      <c r="K23" t="s">
        <v>101</v>
      </c>
      <c r="L23" t="s">
        <v>100</v>
      </c>
      <c r="M23" t="s">
        <v>24</v>
      </c>
      <c r="N23" t="s">
        <v>24</v>
      </c>
      <c r="O23" t="s">
        <v>147</v>
      </c>
      <c r="P23" t="s">
        <v>19</v>
      </c>
      <c r="Q23" t="s">
        <v>129</v>
      </c>
      <c r="R23" s="4" t="s">
        <v>73</v>
      </c>
      <c r="S23" s="4" t="s">
        <v>105</v>
      </c>
      <c r="T23" t="s">
        <v>136</v>
      </c>
      <c r="U23" t="s">
        <v>98</v>
      </c>
      <c r="V23" t="s">
        <v>97</v>
      </c>
      <c r="W23" t="s">
        <v>97</v>
      </c>
      <c r="X23" t="s">
        <v>143</v>
      </c>
      <c r="Y23">
        <v>5</v>
      </c>
      <c r="Z23">
        <v>3005100000</v>
      </c>
      <c r="AA23">
        <v>31.92</v>
      </c>
      <c r="AB23">
        <v>25.92</v>
      </c>
      <c r="AC23" s="10">
        <v>405.45</v>
      </c>
      <c r="AD23" s="10">
        <f t="shared" si="0"/>
        <v>0.40544999999999998</v>
      </c>
      <c r="AE23">
        <v>1296</v>
      </c>
      <c r="AF23">
        <v>453.6</v>
      </c>
      <c r="AG23">
        <v>1.296</v>
      </c>
    </row>
    <row r="24" spans="1:33" x14ac:dyDescent="0.25">
      <c r="A24">
        <v>28628</v>
      </c>
      <c r="B24" t="s">
        <v>130</v>
      </c>
      <c r="C24" s="1">
        <v>41740</v>
      </c>
      <c r="D24">
        <v>2014</v>
      </c>
      <c r="E24">
        <v>4</v>
      </c>
      <c r="F24" t="s">
        <v>18</v>
      </c>
      <c r="H24" t="s">
        <v>103</v>
      </c>
      <c r="I24" t="s">
        <v>102</v>
      </c>
      <c r="J24">
        <v>7724618203</v>
      </c>
      <c r="K24" t="s">
        <v>101</v>
      </c>
      <c r="L24" t="s">
        <v>100</v>
      </c>
      <c r="M24" t="s">
        <v>25</v>
      </c>
      <c r="N24" t="s">
        <v>24</v>
      </c>
      <c r="O24" t="s">
        <v>147</v>
      </c>
      <c r="P24" t="s">
        <v>19</v>
      </c>
      <c r="Q24" t="s">
        <v>131</v>
      </c>
      <c r="R24" s="4" t="s">
        <v>73</v>
      </c>
      <c r="S24" s="4" t="s">
        <v>105</v>
      </c>
      <c r="T24" t="s">
        <v>136</v>
      </c>
      <c r="U24" t="s">
        <v>98</v>
      </c>
      <c r="V24" t="s">
        <v>97</v>
      </c>
      <c r="W24" t="s">
        <v>97</v>
      </c>
      <c r="X24" t="s">
        <v>143</v>
      </c>
      <c r="Y24">
        <v>6</v>
      </c>
      <c r="Z24">
        <v>3005100000</v>
      </c>
      <c r="AA24">
        <v>53.2</v>
      </c>
      <c r="AB24">
        <v>43.2</v>
      </c>
      <c r="AC24" s="10">
        <v>677.8</v>
      </c>
      <c r="AD24" s="10">
        <f t="shared" si="0"/>
        <v>0.67779999999999996</v>
      </c>
      <c r="AE24">
        <v>2160</v>
      </c>
      <c r="AF24">
        <v>756</v>
      </c>
      <c r="AG24">
        <v>2.16</v>
      </c>
    </row>
    <row r="25" spans="1:33" x14ac:dyDescent="0.25">
      <c r="A25">
        <v>10806</v>
      </c>
      <c r="B25" t="s">
        <v>93</v>
      </c>
      <c r="C25" s="1">
        <v>41100</v>
      </c>
      <c r="D25" s="3">
        <v>2012</v>
      </c>
      <c r="E25" s="3">
        <v>7</v>
      </c>
      <c r="F25" t="s">
        <v>18</v>
      </c>
      <c r="H25" t="s">
        <v>92</v>
      </c>
      <c r="I25" t="s">
        <v>91</v>
      </c>
      <c r="J25">
        <v>7838444889</v>
      </c>
      <c r="K25" t="s">
        <v>90</v>
      </c>
      <c r="L25" t="s">
        <v>89</v>
      </c>
      <c r="M25" t="s">
        <v>20</v>
      </c>
      <c r="N25" t="s">
        <v>20</v>
      </c>
      <c r="O25" t="s">
        <v>147</v>
      </c>
      <c r="P25" t="s">
        <v>19</v>
      </c>
      <c r="Q25" t="s">
        <v>88</v>
      </c>
      <c r="R25" s="4" t="s">
        <v>73</v>
      </c>
      <c r="S25" s="4" t="s">
        <v>105</v>
      </c>
      <c r="T25" t="s">
        <v>136</v>
      </c>
      <c r="U25" t="s">
        <v>87</v>
      </c>
      <c r="W25" t="s">
        <v>149</v>
      </c>
      <c r="X25" t="s">
        <v>143</v>
      </c>
      <c r="Y25">
        <v>1</v>
      </c>
      <c r="Z25">
        <v>3005100000</v>
      </c>
      <c r="AA25">
        <v>102</v>
      </c>
      <c r="AB25">
        <v>99.5</v>
      </c>
      <c r="AC25" s="10">
        <v>1265.5999999999999</v>
      </c>
      <c r="AD25" s="10">
        <f t="shared" si="0"/>
        <v>1.2655999999999998</v>
      </c>
      <c r="AE25">
        <f t="shared" ref="AE25:AE45" si="1">ROUND(AB25*1000/20,0)</f>
        <v>4975</v>
      </c>
      <c r="AF25">
        <f t="shared" ref="AF25:AF33" si="2">AE25*350/1000</f>
        <v>1741.25</v>
      </c>
      <c r="AG25">
        <f t="shared" ref="AG25:AG45" si="3">AE25/1000</f>
        <v>4.9749999999999996</v>
      </c>
    </row>
    <row r="26" spans="1:33" x14ac:dyDescent="0.25">
      <c r="A26">
        <v>15912</v>
      </c>
      <c r="B26" t="s">
        <v>117</v>
      </c>
      <c r="C26" s="1">
        <v>41285</v>
      </c>
      <c r="D26" s="3">
        <v>2013</v>
      </c>
      <c r="E26" s="3">
        <v>1</v>
      </c>
      <c r="F26" t="s">
        <v>18</v>
      </c>
      <c r="H26" t="s">
        <v>92</v>
      </c>
      <c r="I26" t="s">
        <v>91</v>
      </c>
      <c r="J26">
        <v>7838444889</v>
      </c>
      <c r="K26" t="s">
        <v>90</v>
      </c>
      <c r="L26" t="s">
        <v>89</v>
      </c>
      <c r="M26" t="s">
        <v>20</v>
      </c>
      <c r="N26" t="s">
        <v>20</v>
      </c>
      <c r="O26" t="s">
        <v>147</v>
      </c>
      <c r="P26" t="s">
        <v>19</v>
      </c>
      <c r="Q26" t="s">
        <v>106</v>
      </c>
      <c r="R26" s="4" t="s">
        <v>73</v>
      </c>
      <c r="S26" s="4" t="s">
        <v>105</v>
      </c>
      <c r="T26" t="s">
        <v>136</v>
      </c>
      <c r="U26" t="s">
        <v>116</v>
      </c>
      <c r="W26" t="s">
        <v>149</v>
      </c>
      <c r="X26" t="s">
        <v>143</v>
      </c>
      <c r="Y26">
        <v>1</v>
      </c>
      <c r="Z26">
        <v>3005100000</v>
      </c>
      <c r="AA26">
        <v>138</v>
      </c>
      <c r="AB26">
        <v>135</v>
      </c>
      <c r="AC26" s="10">
        <v>2540</v>
      </c>
      <c r="AD26" s="10">
        <f t="shared" si="0"/>
        <v>2.54</v>
      </c>
      <c r="AE26">
        <f t="shared" si="1"/>
        <v>6750</v>
      </c>
      <c r="AF26">
        <f t="shared" si="2"/>
        <v>2362.5</v>
      </c>
      <c r="AG26">
        <f t="shared" si="3"/>
        <v>6.75</v>
      </c>
    </row>
    <row r="27" spans="1:33" x14ac:dyDescent="0.25">
      <c r="A27">
        <v>25276</v>
      </c>
      <c r="B27" t="s">
        <v>95</v>
      </c>
      <c r="C27" s="1">
        <v>41611</v>
      </c>
      <c r="D27" s="3">
        <v>2013</v>
      </c>
      <c r="E27" s="3">
        <v>12</v>
      </c>
      <c r="F27" t="s">
        <v>18</v>
      </c>
      <c r="H27" t="s">
        <v>92</v>
      </c>
      <c r="I27" t="s">
        <v>91</v>
      </c>
      <c r="J27">
        <v>7838444889</v>
      </c>
      <c r="K27" t="s">
        <v>90</v>
      </c>
      <c r="L27" t="s">
        <v>89</v>
      </c>
      <c r="M27" t="s">
        <v>20</v>
      </c>
      <c r="N27" t="s">
        <v>20</v>
      </c>
      <c r="O27" t="s">
        <v>147</v>
      </c>
      <c r="P27" t="s">
        <v>19</v>
      </c>
      <c r="Q27" t="s">
        <v>88</v>
      </c>
      <c r="R27" s="4" t="s">
        <v>73</v>
      </c>
      <c r="S27" s="4" t="s">
        <v>105</v>
      </c>
      <c r="T27" t="s">
        <v>136</v>
      </c>
      <c r="U27" t="s">
        <v>94</v>
      </c>
      <c r="W27" t="s">
        <v>149</v>
      </c>
      <c r="X27" t="s">
        <v>143</v>
      </c>
      <c r="Y27">
        <v>1</v>
      </c>
      <c r="Z27">
        <v>3005100000</v>
      </c>
      <c r="AA27">
        <v>178</v>
      </c>
      <c r="AB27">
        <v>158</v>
      </c>
      <c r="AC27" s="10">
        <v>3984.88</v>
      </c>
      <c r="AD27" s="10">
        <f t="shared" si="0"/>
        <v>3.98488</v>
      </c>
      <c r="AE27">
        <f t="shared" si="1"/>
        <v>7900</v>
      </c>
      <c r="AF27">
        <f t="shared" si="2"/>
        <v>2765</v>
      </c>
      <c r="AG27">
        <f t="shared" si="3"/>
        <v>7.9</v>
      </c>
    </row>
    <row r="28" spans="1:33" x14ac:dyDescent="0.25">
      <c r="A28">
        <v>21600</v>
      </c>
      <c r="B28" t="s">
        <v>107</v>
      </c>
      <c r="C28" s="1">
        <v>41484</v>
      </c>
      <c r="D28" s="3">
        <v>2013</v>
      </c>
      <c r="E28" s="3">
        <v>7</v>
      </c>
      <c r="F28" t="s">
        <v>18</v>
      </c>
      <c r="H28" t="s">
        <v>92</v>
      </c>
      <c r="I28" t="s">
        <v>91</v>
      </c>
      <c r="J28">
        <v>7838444889</v>
      </c>
      <c r="K28" t="s">
        <v>90</v>
      </c>
      <c r="L28" t="s">
        <v>89</v>
      </c>
      <c r="M28" t="s">
        <v>20</v>
      </c>
      <c r="N28" t="s">
        <v>20</v>
      </c>
      <c r="O28" t="s">
        <v>147</v>
      </c>
      <c r="P28" t="s">
        <v>19</v>
      </c>
      <c r="Q28" t="s">
        <v>106</v>
      </c>
      <c r="R28" s="4" t="s">
        <v>73</v>
      </c>
      <c r="S28" s="4" t="s">
        <v>105</v>
      </c>
      <c r="T28" t="s">
        <v>136</v>
      </c>
      <c r="U28" t="s">
        <v>94</v>
      </c>
      <c r="W28" t="s">
        <v>149</v>
      </c>
      <c r="X28" t="s">
        <v>143</v>
      </c>
      <c r="Y28">
        <v>1</v>
      </c>
      <c r="Z28">
        <v>3005100000</v>
      </c>
      <c r="AA28">
        <v>193</v>
      </c>
      <c r="AB28">
        <v>170</v>
      </c>
      <c r="AC28" s="10">
        <v>5276.52</v>
      </c>
      <c r="AD28" s="10">
        <f t="shared" si="0"/>
        <v>5.2765200000000005</v>
      </c>
      <c r="AE28">
        <f t="shared" si="1"/>
        <v>8500</v>
      </c>
      <c r="AF28">
        <f t="shared" si="2"/>
        <v>2975</v>
      </c>
      <c r="AG28">
        <f t="shared" si="3"/>
        <v>8.5</v>
      </c>
    </row>
    <row r="29" spans="1:33" x14ac:dyDescent="0.25">
      <c r="A29">
        <v>38514</v>
      </c>
      <c r="B29" t="s">
        <v>132</v>
      </c>
      <c r="C29" s="1">
        <v>42088</v>
      </c>
      <c r="D29">
        <v>2015</v>
      </c>
      <c r="E29">
        <v>3</v>
      </c>
      <c r="F29" t="s">
        <v>18</v>
      </c>
      <c r="H29" t="s">
        <v>103</v>
      </c>
      <c r="I29" t="s">
        <v>102</v>
      </c>
      <c r="J29">
        <v>7724618203</v>
      </c>
      <c r="K29" t="s">
        <v>101</v>
      </c>
      <c r="L29" t="s">
        <v>100</v>
      </c>
      <c r="M29" t="s">
        <v>24</v>
      </c>
      <c r="N29" t="s">
        <v>24</v>
      </c>
      <c r="O29" t="s">
        <v>29</v>
      </c>
      <c r="P29" t="s">
        <v>19</v>
      </c>
      <c r="Q29" t="s">
        <v>133</v>
      </c>
      <c r="R29" s="4" t="s">
        <v>73</v>
      </c>
      <c r="S29" s="4" t="s">
        <v>105</v>
      </c>
      <c r="T29" t="s">
        <v>136</v>
      </c>
      <c r="U29" t="s">
        <v>103</v>
      </c>
      <c r="V29" t="s">
        <v>97</v>
      </c>
      <c r="W29" t="s">
        <v>97</v>
      </c>
      <c r="X29" t="s">
        <v>143</v>
      </c>
      <c r="Y29">
        <v>5</v>
      </c>
      <c r="Z29">
        <v>3005100000</v>
      </c>
      <c r="AA29">
        <v>60.48</v>
      </c>
      <c r="AB29">
        <v>50.4</v>
      </c>
      <c r="AC29" s="10">
        <v>629.03</v>
      </c>
      <c r="AD29" s="10">
        <f t="shared" si="0"/>
        <v>0.62902999999999998</v>
      </c>
      <c r="AE29">
        <f t="shared" si="1"/>
        <v>2520</v>
      </c>
      <c r="AF29">
        <f t="shared" si="2"/>
        <v>882</v>
      </c>
      <c r="AG29">
        <f t="shared" si="3"/>
        <v>2.52</v>
      </c>
    </row>
    <row r="30" spans="1:33" x14ac:dyDescent="0.25">
      <c r="A30">
        <v>44913</v>
      </c>
      <c r="B30" t="s">
        <v>134</v>
      </c>
      <c r="C30" s="1">
        <v>42276</v>
      </c>
      <c r="D30">
        <v>2015</v>
      </c>
      <c r="E30">
        <v>9</v>
      </c>
      <c r="F30" t="s">
        <v>18</v>
      </c>
      <c r="H30" t="s">
        <v>103</v>
      </c>
      <c r="I30" t="s">
        <v>102</v>
      </c>
      <c r="J30">
        <v>7724618203</v>
      </c>
      <c r="K30" t="s">
        <v>101</v>
      </c>
      <c r="L30" t="s">
        <v>100</v>
      </c>
      <c r="M30" t="s">
        <v>24</v>
      </c>
      <c r="N30" t="s">
        <v>24</v>
      </c>
      <c r="O30" t="s">
        <v>29</v>
      </c>
      <c r="P30" t="s">
        <v>19</v>
      </c>
      <c r="Q30" t="s">
        <v>135</v>
      </c>
      <c r="R30" s="4" t="s">
        <v>73</v>
      </c>
      <c r="S30" s="4" t="s">
        <v>105</v>
      </c>
      <c r="T30" t="s">
        <v>136</v>
      </c>
      <c r="U30" t="s">
        <v>103</v>
      </c>
      <c r="V30" t="s">
        <v>97</v>
      </c>
      <c r="W30" t="s">
        <v>97</v>
      </c>
      <c r="X30" t="s">
        <v>143</v>
      </c>
      <c r="Y30">
        <v>4</v>
      </c>
      <c r="Z30">
        <v>3005100000</v>
      </c>
      <c r="AA30">
        <v>60.48</v>
      </c>
      <c r="AB30">
        <v>50.4</v>
      </c>
      <c r="AC30" s="10">
        <v>540.84</v>
      </c>
      <c r="AD30" s="10">
        <f t="shared" si="0"/>
        <v>0.54083999999999999</v>
      </c>
      <c r="AE30">
        <f t="shared" si="1"/>
        <v>2520</v>
      </c>
      <c r="AF30">
        <f t="shared" si="2"/>
        <v>882</v>
      </c>
      <c r="AG30">
        <f t="shared" si="3"/>
        <v>2.52</v>
      </c>
    </row>
    <row r="31" spans="1:33" x14ac:dyDescent="0.25">
      <c r="A31">
        <v>20216</v>
      </c>
      <c r="B31" t="s">
        <v>108</v>
      </c>
      <c r="C31" s="1">
        <v>41438</v>
      </c>
      <c r="D31" s="3">
        <v>2013</v>
      </c>
      <c r="E31" s="3">
        <v>6</v>
      </c>
      <c r="F31" t="s">
        <v>18</v>
      </c>
      <c r="H31" t="s">
        <v>103</v>
      </c>
      <c r="I31" t="s">
        <v>102</v>
      </c>
      <c r="J31">
        <v>7724618203</v>
      </c>
      <c r="K31" t="s">
        <v>101</v>
      </c>
      <c r="L31" t="s">
        <v>100</v>
      </c>
      <c r="M31" t="s">
        <v>25</v>
      </c>
      <c r="N31" t="s">
        <v>24</v>
      </c>
      <c r="O31" t="s">
        <v>147</v>
      </c>
      <c r="P31" t="s">
        <v>19</v>
      </c>
      <c r="Q31" t="s">
        <v>99</v>
      </c>
      <c r="R31" s="4" t="s">
        <v>73</v>
      </c>
      <c r="S31" s="4" t="s">
        <v>105</v>
      </c>
      <c r="T31" t="s">
        <v>136</v>
      </c>
      <c r="U31" t="s">
        <v>98</v>
      </c>
      <c r="V31" t="s">
        <v>97</v>
      </c>
      <c r="W31" t="s">
        <v>97</v>
      </c>
      <c r="X31" t="s">
        <v>143</v>
      </c>
      <c r="Y31">
        <v>5</v>
      </c>
      <c r="Z31">
        <v>3005100000</v>
      </c>
      <c r="AA31">
        <v>31.92</v>
      </c>
      <c r="AB31">
        <v>25.92</v>
      </c>
      <c r="AC31" s="10">
        <v>389.7</v>
      </c>
      <c r="AD31" s="10">
        <f t="shared" si="0"/>
        <v>0.38969999999999999</v>
      </c>
      <c r="AE31">
        <f t="shared" si="1"/>
        <v>1296</v>
      </c>
      <c r="AF31">
        <f t="shared" si="2"/>
        <v>453.6</v>
      </c>
      <c r="AG31">
        <f t="shared" si="3"/>
        <v>1.296</v>
      </c>
    </row>
    <row r="32" spans="1:33" x14ac:dyDescent="0.25">
      <c r="A32">
        <v>23676</v>
      </c>
      <c r="B32" t="s">
        <v>104</v>
      </c>
      <c r="C32" s="1">
        <v>41557</v>
      </c>
      <c r="D32" s="3">
        <v>2013</v>
      </c>
      <c r="E32" s="3">
        <v>10</v>
      </c>
      <c r="F32" t="s">
        <v>18</v>
      </c>
      <c r="H32" t="s">
        <v>103</v>
      </c>
      <c r="I32" t="s">
        <v>102</v>
      </c>
      <c r="J32">
        <v>7724618203</v>
      </c>
      <c r="K32" t="s">
        <v>101</v>
      </c>
      <c r="L32" t="s">
        <v>100</v>
      </c>
      <c r="M32" t="s">
        <v>25</v>
      </c>
      <c r="N32" t="s">
        <v>24</v>
      </c>
      <c r="O32" t="s">
        <v>147</v>
      </c>
      <c r="P32" t="s">
        <v>19</v>
      </c>
      <c r="Q32" t="s">
        <v>99</v>
      </c>
      <c r="R32" s="4" t="s">
        <v>73</v>
      </c>
      <c r="S32" s="4" t="s">
        <v>105</v>
      </c>
      <c r="T32" t="s">
        <v>136</v>
      </c>
      <c r="U32" t="s">
        <v>98</v>
      </c>
      <c r="V32" t="s">
        <v>97</v>
      </c>
      <c r="W32" t="s">
        <v>97</v>
      </c>
      <c r="X32" t="s">
        <v>143</v>
      </c>
      <c r="Y32">
        <v>4</v>
      </c>
      <c r="Z32">
        <v>3005100000</v>
      </c>
      <c r="AA32">
        <v>31.92</v>
      </c>
      <c r="AB32">
        <v>25.92</v>
      </c>
      <c r="AC32" s="10">
        <v>398.01</v>
      </c>
      <c r="AD32" s="10">
        <f t="shared" si="0"/>
        <v>0.39800999999999997</v>
      </c>
      <c r="AE32">
        <f t="shared" si="1"/>
        <v>1296</v>
      </c>
      <c r="AF32">
        <f t="shared" si="2"/>
        <v>453.6</v>
      </c>
      <c r="AG32">
        <f t="shared" si="3"/>
        <v>1.296</v>
      </c>
    </row>
    <row r="33" spans="1:33" x14ac:dyDescent="0.25">
      <c r="A33">
        <v>16209</v>
      </c>
      <c r="B33" t="s">
        <v>115</v>
      </c>
      <c r="C33" s="1">
        <v>41298</v>
      </c>
      <c r="D33" s="3">
        <v>2013</v>
      </c>
      <c r="E33" s="3">
        <v>1</v>
      </c>
      <c r="F33" t="s">
        <v>18</v>
      </c>
      <c r="H33" t="s">
        <v>103</v>
      </c>
      <c r="I33" t="s">
        <v>102</v>
      </c>
      <c r="J33">
        <v>7724618203</v>
      </c>
      <c r="K33" t="s">
        <v>101</v>
      </c>
      <c r="L33" t="s">
        <v>100</v>
      </c>
      <c r="M33" t="s">
        <v>24</v>
      </c>
      <c r="N33" t="s">
        <v>24</v>
      </c>
      <c r="O33" t="s">
        <v>147</v>
      </c>
      <c r="P33" t="s">
        <v>19</v>
      </c>
      <c r="Q33" t="s">
        <v>114</v>
      </c>
      <c r="R33" s="4" t="s">
        <v>73</v>
      </c>
      <c r="S33" s="4" t="s">
        <v>105</v>
      </c>
      <c r="T33" t="s">
        <v>136</v>
      </c>
      <c r="U33" t="s">
        <v>98</v>
      </c>
      <c r="V33" t="s">
        <v>97</v>
      </c>
      <c r="W33" t="s">
        <v>97</v>
      </c>
      <c r="X33" t="s">
        <v>143</v>
      </c>
      <c r="Y33">
        <v>5</v>
      </c>
      <c r="Z33">
        <v>3005100000</v>
      </c>
      <c r="AA33">
        <v>36</v>
      </c>
      <c r="AB33">
        <v>28</v>
      </c>
      <c r="AC33" s="10">
        <v>521.13</v>
      </c>
      <c r="AD33" s="10">
        <f t="shared" si="0"/>
        <v>0.52112999999999998</v>
      </c>
      <c r="AE33">
        <f t="shared" si="1"/>
        <v>1400</v>
      </c>
      <c r="AF33">
        <f t="shared" si="2"/>
        <v>490</v>
      </c>
      <c r="AG33">
        <f t="shared" si="3"/>
        <v>1.4</v>
      </c>
    </row>
    <row r="34" spans="1:33" x14ac:dyDescent="0.25">
      <c r="A34">
        <v>6491</v>
      </c>
      <c r="B34" t="s">
        <v>153</v>
      </c>
      <c r="C34" s="1">
        <v>40875</v>
      </c>
      <c r="D34" s="3">
        <v>2011</v>
      </c>
      <c r="E34" s="3">
        <v>11</v>
      </c>
      <c r="F34" t="s">
        <v>18</v>
      </c>
      <c r="H34" t="s">
        <v>41</v>
      </c>
      <c r="I34" t="s">
        <v>154</v>
      </c>
      <c r="J34">
        <v>5405358788</v>
      </c>
      <c r="K34" t="s">
        <v>155</v>
      </c>
      <c r="L34" t="s">
        <v>156</v>
      </c>
      <c r="M34" t="s">
        <v>22</v>
      </c>
      <c r="N34" t="s">
        <v>147</v>
      </c>
      <c r="O34" t="s">
        <v>29</v>
      </c>
      <c r="P34" t="s">
        <v>26</v>
      </c>
      <c r="Q34" t="s">
        <v>157</v>
      </c>
      <c r="R34" s="4" t="s">
        <v>73</v>
      </c>
      <c r="S34" t="s">
        <v>158</v>
      </c>
      <c r="T34" t="s">
        <v>159</v>
      </c>
      <c r="U34" t="s">
        <v>66</v>
      </c>
      <c r="V34" t="s">
        <v>61</v>
      </c>
      <c r="W34" t="s">
        <v>49</v>
      </c>
      <c r="X34" t="s">
        <v>49</v>
      </c>
      <c r="Y34">
        <v>3</v>
      </c>
      <c r="Z34">
        <v>3005901000</v>
      </c>
      <c r="AA34">
        <v>12</v>
      </c>
      <c r="AB34">
        <v>9</v>
      </c>
      <c r="AC34">
        <v>106.22</v>
      </c>
      <c r="AD34" s="10">
        <f t="shared" si="0"/>
        <v>0.10621999999999999</v>
      </c>
      <c r="AE34">
        <f t="shared" si="1"/>
        <v>450</v>
      </c>
      <c r="AF34">
        <f t="shared" ref="AF34:AF45" si="4">AE34*110/1000</f>
        <v>49.5</v>
      </c>
      <c r="AG34">
        <f t="shared" si="3"/>
        <v>0.45</v>
      </c>
    </row>
    <row r="35" spans="1:33" x14ac:dyDescent="0.25">
      <c r="A35">
        <v>7376</v>
      </c>
      <c r="B35" t="s">
        <v>160</v>
      </c>
      <c r="C35" s="1">
        <v>40926</v>
      </c>
      <c r="D35" s="3">
        <v>2012</v>
      </c>
      <c r="E35" s="3">
        <v>1</v>
      </c>
      <c r="F35" t="s">
        <v>18</v>
      </c>
      <c r="H35" t="s">
        <v>41</v>
      </c>
      <c r="I35" t="s">
        <v>161</v>
      </c>
      <c r="J35">
        <v>5405358788</v>
      </c>
      <c r="K35" t="s">
        <v>155</v>
      </c>
      <c r="L35" t="s">
        <v>156</v>
      </c>
      <c r="M35" t="s">
        <v>22</v>
      </c>
      <c r="N35" t="s">
        <v>147</v>
      </c>
      <c r="O35" t="s">
        <v>29</v>
      </c>
      <c r="P35" t="s">
        <v>26</v>
      </c>
      <c r="Q35" t="s">
        <v>157</v>
      </c>
      <c r="R35" s="4" t="s">
        <v>73</v>
      </c>
      <c r="S35" t="s">
        <v>158</v>
      </c>
      <c r="T35" t="s">
        <v>159</v>
      </c>
      <c r="U35" t="s">
        <v>66</v>
      </c>
      <c r="V35" t="s">
        <v>61</v>
      </c>
      <c r="W35" t="s">
        <v>49</v>
      </c>
      <c r="X35" t="s">
        <v>49</v>
      </c>
      <c r="Y35">
        <v>4</v>
      </c>
      <c r="Z35">
        <v>3005901000</v>
      </c>
      <c r="AA35">
        <v>3.4</v>
      </c>
      <c r="AB35">
        <v>2.7</v>
      </c>
      <c r="AC35">
        <v>32.619999999999997</v>
      </c>
      <c r="AD35" s="10">
        <f t="shared" si="0"/>
        <v>3.2619999999999996E-2</v>
      </c>
      <c r="AE35">
        <f t="shared" si="1"/>
        <v>135</v>
      </c>
      <c r="AF35">
        <f t="shared" si="4"/>
        <v>14.85</v>
      </c>
      <c r="AG35">
        <f t="shared" si="3"/>
        <v>0.13500000000000001</v>
      </c>
    </row>
    <row r="36" spans="1:33" x14ac:dyDescent="0.25">
      <c r="A36">
        <v>9372</v>
      </c>
      <c r="B36" t="s">
        <v>162</v>
      </c>
      <c r="C36" s="1">
        <v>41033</v>
      </c>
      <c r="D36" s="3">
        <v>2012</v>
      </c>
      <c r="E36" s="3">
        <v>5</v>
      </c>
      <c r="F36" t="s">
        <v>18</v>
      </c>
      <c r="H36" t="s">
        <v>41</v>
      </c>
      <c r="I36" t="s">
        <v>161</v>
      </c>
      <c r="J36">
        <v>5405358788</v>
      </c>
      <c r="K36" t="s">
        <v>155</v>
      </c>
      <c r="L36" t="s">
        <v>156</v>
      </c>
      <c r="M36" t="s">
        <v>22</v>
      </c>
      <c r="N36" t="s">
        <v>147</v>
      </c>
      <c r="O36" t="s">
        <v>29</v>
      </c>
      <c r="P36" t="s">
        <v>26</v>
      </c>
      <c r="Q36" t="s">
        <v>163</v>
      </c>
      <c r="R36" s="4" t="s">
        <v>73</v>
      </c>
      <c r="S36" t="s">
        <v>158</v>
      </c>
      <c r="T36" t="s">
        <v>159</v>
      </c>
      <c r="U36" t="s">
        <v>66</v>
      </c>
      <c r="V36" t="s">
        <v>61</v>
      </c>
      <c r="W36" t="s">
        <v>49</v>
      </c>
      <c r="X36" t="s">
        <v>49</v>
      </c>
      <c r="Y36">
        <v>4</v>
      </c>
      <c r="Z36">
        <v>3005901000</v>
      </c>
      <c r="AA36">
        <v>9.5</v>
      </c>
      <c r="AB36">
        <v>7.4</v>
      </c>
      <c r="AC36">
        <v>126.23</v>
      </c>
      <c r="AD36" s="10">
        <f t="shared" si="0"/>
        <v>0.12623000000000001</v>
      </c>
      <c r="AE36">
        <f t="shared" si="1"/>
        <v>370</v>
      </c>
      <c r="AF36">
        <f t="shared" si="4"/>
        <v>40.700000000000003</v>
      </c>
      <c r="AG36">
        <f t="shared" si="3"/>
        <v>0.37</v>
      </c>
    </row>
    <row r="37" spans="1:33" x14ac:dyDescent="0.25">
      <c r="A37">
        <v>7558</v>
      </c>
      <c r="B37" t="s">
        <v>164</v>
      </c>
      <c r="C37" s="1">
        <v>40935</v>
      </c>
      <c r="D37" s="3">
        <v>2012</v>
      </c>
      <c r="E37" s="3">
        <v>1</v>
      </c>
      <c r="F37" t="s">
        <v>18</v>
      </c>
      <c r="H37" t="s">
        <v>41</v>
      </c>
      <c r="I37" t="s">
        <v>161</v>
      </c>
      <c r="J37">
        <v>5405358788</v>
      </c>
      <c r="K37" t="s">
        <v>155</v>
      </c>
      <c r="L37" t="s">
        <v>156</v>
      </c>
      <c r="M37" t="s">
        <v>22</v>
      </c>
      <c r="N37" t="s">
        <v>147</v>
      </c>
      <c r="O37" t="s">
        <v>29</v>
      </c>
      <c r="P37" t="s">
        <v>26</v>
      </c>
      <c r="Q37" t="s">
        <v>165</v>
      </c>
      <c r="R37" s="4" t="s">
        <v>73</v>
      </c>
      <c r="S37" t="s">
        <v>158</v>
      </c>
      <c r="T37" t="s">
        <v>159</v>
      </c>
      <c r="U37" t="s">
        <v>66</v>
      </c>
      <c r="V37" t="s">
        <v>61</v>
      </c>
      <c r="W37" t="s">
        <v>49</v>
      </c>
      <c r="X37" t="s">
        <v>49</v>
      </c>
      <c r="Y37">
        <v>3</v>
      </c>
      <c r="Z37">
        <v>3005901000</v>
      </c>
      <c r="AA37">
        <v>23.6</v>
      </c>
      <c r="AB37">
        <v>17.100000000000001</v>
      </c>
      <c r="AC37">
        <v>542.63</v>
      </c>
      <c r="AD37" s="10">
        <f t="shared" si="0"/>
        <v>0.54262999999999995</v>
      </c>
      <c r="AE37">
        <f t="shared" si="1"/>
        <v>855</v>
      </c>
      <c r="AF37">
        <f t="shared" si="4"/>
        <v>94.05</v>
      </c>
      <c r="AG37">
        <f t="shared" si="3"/>
        <v>0.85499999999999998</v>
      </c>
    </row>
    <row r="38" spans="1:33" x14ac:dyDescent="0.25">
      <c r="A38">
        <v>9671</v>
      </c>
      <c r="B38" t="s">
        <v>166</v>
      </c>
      <c r="C38" s="1">
        <v>41050</v>
      </c>
      <c r="D38" s="3">
        <v>2012</v>
      </c>
      <c r="E38" s="3">
        <v>5</v>
      </c>
      <c r="F38" t="s">
        <v>18</v>
      </c>
      <c r="H38" t="s">
        <v>41</v>
      </c>
      <c r="I38" t="s">
        <v>161</v>
      </c>
      <c r="J38">
        <v>5405358788</v>
      </c>
      <c r="K38" t="s">
        <v>155</v>
      </c>
      <c r="L38" t="s">
        <v>156</v>
      </c>
      <c r="M38" t="s">
        <v>22</v>
      </c>
      <c r="N38" t="s">
        <v>147</v>
      </c>
      <c r="O38" t="s">
        <v>29</v>
      </c>
      <c r="P38" t="s">
        <v>26</v>
      </c>
      <c r="Q38" t="s">
        <v>167</v>
      </c>
      <c r="R38" s="4" t="s">
        <v>73</v>
      </c>
      <c r="S38" t="s">
        <v>158</v>
      </c>
      <c r="T38" t="s">
        <v>159</v>
      </c>
      <c r="U38" t="s">
        <v>66</v>
      </c>
      <c r="V38" t="s">
        <v>61</v>
      </c>
      <c r="W38" t="s">
        <v>49</v>
      </c>
      <c r="X38" t="s">
        <v>49</v>
      </c>
      <c r="Y38">
        <v>3</v>
      </c>
      <c r="Z38">
        <v>3005901000</v>
      </c>
      <c r="AA38">
        <v>3.8</v>
      </c>
      <c r="AB38">
        <v>2.6</v>
      </c>
      <c r="AC38">
        <v>44.06</v>
      </c>
      <c r="AD38" s="10">
        <f t="shared" si="0"/>
        <v>4.4060000000000002E-2</v>
      </c>
      <c r="AE38">
        <f t="shared" si="1"/>
        <v>130</v>
      </c>
      <c r="AF38">
        <f t="shared" si="4"/>
        <v>14.3</v>
      </c>
      <c r="AG38">
        <f t="shared" si="3"/>
        <v>0.13</v>
      </c>
    </row>
    <row r="39" spans="1:33" x14ac:dyDescent="0.25">
      <c r="A39">
        <v>7853</v>
      </c>
      <c r="B39" t="s">
        <v>168</v>
      </c>
      <c r="C39" s="1">
        <v>40948</v>
      </c>
      <c r="D39" s="3">
        <v>2012</v>
      </c>
      <c r="E39" s="3">
        <v>2</v>
      </c>
      <c r="F39" t="s">
        <v>18</v>
      </c>
      <c r="H39" t="s">
        <v>41</v>
      </c>
      <c r="I39" t="s">
        <v>161</v>
      </c>
      <c r="J39">
        <v>5405358788</v>
      </c>
      <c r="K39" t="s">
        <v>155</v>
      </c>
      <c r="L39" t="s">
        <v>156</v>
      </c>
      <c r="M39" t="s">
        <v>22</v>
      </c>
      <c r="N39" t="s">
        <v>147</v>
      </c>
      <c r="O39" t="s">
        <v>29</v>
      </c>
      <c r="P39" t="s">
        <v>26</v>
      </c>
      <c r="Q39" t="s">
        <v>169</v>
      </c>
      <c r="R39" s="4" t="s">
        <v>73</v>
      </c>
      <c r="S39" t="s">
        <v>158</v>
      </c>
      <c r="T39" t="s">
        <v>159</v>
      </c>
      <c r="U39" t="s">
        <v>66</v>
      </c>
      <c r="V39" t="s">
        <v>61</v>
      </c>
      <c r="W39" t="s">
        <v>49</v>
      </c>
      <c r="X39" t="s">
        <v>49</v>
      </c>
      <c r="Y39">
        <v>4</v>
      </c>
      <c r="Z39">
        <v>3005901000</v>
      </c>
      <c r="AA39">
        <v>3.8</v>
      </c>
      <c r="AB39">
        <v>2.6</v>
      </c>
      <c r="AC39">
        <v>46.58</v>
      </c>
      <c r="AD39" s="10">
        <f t="shared" si="0"/>
        <v>4.6579999999999996E-2</v>
      </c>
      <c r="AE39">
        <f t="shared" si="1"/>
        <v>130</v>
      </c>
      <c r="AF39">
        <f t="shared" si="4"/>
        <v>14.3</v>
      </c>
      <c r="AG39">
        <f t="shared" si="3"/>
        <v>0.13</v>
      </c>
    </row>
    <row r="40" spans="1:33" x14ac:dyDescent="0.25">
      <c r="A40">
        <v>13817</v>
      </c>
      <c r="B40" t="s">
        <v>170</v>
      </c>
      <c r="C40" s="1">
        <v>41208</v>
      </c>
      <c r="D40" s="3">
        <v>2012</v>
      </c>
      <c r="E40" s="3">
        <v>10</v>
      </c>
      <c r="F40" t="s">
        <v>18</v>
      </c>
      <c r="H40" t="s">
        <v>41</v>
      </c>
      <c r="I40" t="s">
        <v>171</v>
      </c>
      <c r="J40">
        <v>7710258600</v>
      </c>
      <c r="K40" t="s">
        <v>43</v>
      </c>
      <c r="L40" t="s">
        <v>172</v>
      </c>
      <c r="M40" t="s">
        <v>25</v>
      </c>
      <c r="N40" t="s">
        <v>147</v>
      </c>
      <c r="O40" t="s">
        <v>29</v>
      </c>
      <c r="P40" t="s">
        <v>26</v>
      </c>
      <c r="Q40" t="s">
        <v>173</v>
      </c>
      <c r="R40" s="4" t="s">
        <v>73</v>
      </c>
      <c r="S40" t="s">
        <v>158</v>
      </c>
      <c r="T40" t="s">
        <v>159</v>
      </c>
      <c r="U40" t="s">
        <v>66</v>
      </c>
      <c r="V40" t="s">
        <v>61</v>
      </c>
      <c r="W40" t="s">
        <v>49</v>
      </c>
      <c r="X40" t="s">
        <v>49</v>
      </c>
      <c r="Y40">
        <v>2</v>
      </c>
      <c r="Z40">
        <v>3005901000</v>
      </c>
      <c r="AA40">
        <v>4.2</v>
      </c>
      <c r="AB40">
        <v>2.5</v>
      </c>
      <c r="AC40">
        <v>40.79</v>
      </c>
      <c r="AD40" s="10">
        <f t="shared" si="0"/>
        <v>4.079E-2</v>
      </c>
      <c r="AE40">
        <f t="shared" si="1"/>
        <v>125</v>
      </c>
      <c r="AF40">
        <f t="shared" si="4"/>
        <v>13.75</v>
      </c>
      <c r="AG40">
        <f t="shared" si="3"/>
        <v>0.125</v>
      </c>
    </row>
    <row r="41" spans="1:33" x14ac:dyDescent="0.25">
      <c r="A41">
        <v>6322</v>
      </c>
      <c r="B41" t="s">
        <v>174</v>
      </c>
      <c r="C41" s="1">
        <v>40868</v>
      </c>
      <c r="D41" s="3">
        <v>2011</v>
      </c>
      <c r="E41" s="3">
        <v>11</v>
      </c>
      <c r="F41" t="s">
        <v>18</v>
      </c>
      <c r="H41" t="s">
        <v>41</v>
      </c>
      <c r="I41" t="s">
        <v>154</v>
      </c>
      <c r="J41">
        <v>7710258600</v>
      </c>
      <c r="K41" t="s">
        <v>43</v>
      </c>
      <c r="L41" t="s">
        <v>175</v>
      </c>
      <c r="M41" t="s">
        <v>22</v>
      </c>
      <c r="N41" t="s">
        <v>147</v>
      </c>
      <c r="O41" t="s">
        <v>29</v>
      </c>
      <c r="P41" t="s">
        <v>26</v>
      </c>
      <c r="Q41" t="s">
        <v>176</v>
      </c>
      <c r="R41" s="4" t="s">
        <v>73</v>
      </c>
      <c r="S41" t="s">
        <v>158</v>
      </c>
      <c r="T41" t="s">
        <v>159</v>
      </c>
      <c r="U41" t="s">
        <v>66</v>
      </c>
      <c r="V41" t="s">
        <v>61</v>
      </c>
      <c r="W41" t="s">
        <v>49</v>
      </c>
      <c r="X41" t="s">
        <v>49</v>
      </c>
      <c r="Y41">
        <v>2</v>
      </c>
      <c r="Z41">
        <v>3005901000</v>
      </c>
      <c r="AA41">
        <v>4.2</v>
      </c>
      <c r="AB41">
        <v>2.5</v>
      </c>
      <c r="AC41">
        <v>32.26</v>
      </c>
      <c r="AD41" s="10">
        <f t="shared" si="0"/>
        <v>3.2259999999999997E-2</v>
      </c>
      <c r="AE41">
        <f t="shared" si="1"/>
        <v>125</v>
      </c>
      <c r="AF41">
        <f t="shared" si="4"/>
        <v>13.75</v>
      </c>
      <c r="AG41">
        <f t="shared" si="3"/>
        <v>0.125</v>
      </c>
    </row>
    <row r="42" spans="1:33" x14ac:dyDescent="0.25">
      <c r="A42">
        <v>13144</v>
      </c>
      <c r="B42" t="s">
        <v>177</v>
      </c>
      <c r="C42" s="1">
        <v>41184</v>
      </c>
      <c r="D42" s="3">
        <v>2012</v>
      </c>
      <c r="E42" s="3">
        <v>10</v>
      </c>
      <c r="F42" t="s">
        <v>18</v>
      </c>
      <c r="H42" t="s">
        <v>41</v>
      </c>
      <c r="I42" t="s">
        <v>171</v>
      </c>
      <c r="J42">
        <v>7710258600</v>
      </c>
      <c r="K42" t="s">
        <v>43</v>
      </c>
      <c r="L42" t="s">
        <v>178</v>
      </c>
      <c r="M42" t="s">
        <v>25</v>
      </c>
      <c r="N42" t="s">
        <v>147</v>
      </c>
      <c r="O42" t="s">
        <v>29</v>
      </c>
      <c r="P42" t="s">
        <v>26</v>
      </c>
      <c r="Q42" t="s">
        <v>179</v>
      </c>
      <c r="R42" s="4" t="s">
        <v>73</v>
      </c>
      <c r="S42" t="s">
        <v>158</v>
      </c>
      <c r="T42" t="s">
        <v>159</v>
      </c>
      <c r="U42" t="s">
        <v>66</v>
      </c>
      <c r="V42" t="s">
        <v>61</v>
      </c>
      <c r="W42" t="s">
        <v>49</v>
      </c>
      <c r="X42" t="s">
        <v>49</v>
      </c>
      <c r="Y42">
        <v>3</v>
      </c>
      <c r="Z42">
        <v>3005901000</v>
      </c>
      <c r="AA42">
        <v>6.3</v>
      </c>
      <c r="AB42">
        <v>3.8</v>
      </c>
      <c r="AC42">
        <v>61.18</v>
      </c>
      <c r="AD42" s="10">
        <f t="shared" si="0"/>
        <v>6.1179999999999998E-2</v>
      </c>
      <c r="AE42">
        <f t="shared" si="1"/>
        <v>190</v>
      </c>
      <c r="AF42">
        <f t="shared" si="4"/>
        <v>20.9</v>
      </c>
      <c r="AG42">
        <f t="shared" si="3"/>
        <v>0.19</v>
      </c>
    </row>
    <row r="43" spans="1:33" x14ac:dyDescent="0.25">
      <c r="A43">
        <v>14410</v>
      </c>
      <c r="B43" t="s">
        <v>180</v>
      </c>
      <c r="C43" s="1">
        <v>41220</v>
      </c>
      <c r="D43" s="3">
        <v>2012</v>
      </c>
      <c r="E43" s="3">
        <v>11</v>
      </c>
      <c r="F43" t="s">
        <v>18</v>
      </c>
      <c r="H43" t="s">
        <v>41</v>
      </c>
      <c r="I43" t="s">
        <v>171</v>
      </c>
      <c r="J43">
        <v>7710258600</v>
      </c>
      <c r="K43" t="s">
        <v>43</v>
      </c>
      <c r="L43" t="s">
        <v>172</v>
      </c>
      <c r="M43" t="s">
        <v>25</v>
      </c>
      <c r="N43" t="s">
        <v>147</v>
      </c>
      <c r="O43" t="s">
        <v>29</v>
      </c>
      <c r="P43" t="s">
        <v>26</v>
      </c>
      <c r="Q43" t="s">
        <v>181</v>
      </c>
      <c r="R43" s="4" t="s">
        <v>73</v>
      </c>
      <c r="S43" t="s">
        <v>158</v>
      </c>
      <c r="T43" t="s">
        <v>159</v>
      </c>
      <c r="U43" t="s">
        <v>66</v>
      </c>
      <c r="V43" t="s">
        <v>61</v>
      </c>
      <c r="W43" t="s">
        <v>49</v>
      </c>
      <c r="X43" t="s">
        <v>49</v>
      </c>
      <c r="Y43">
        <v>3</v>
      </c>
      <c r="Z43">
        <v>3005901000</v>
      </c>
      <c r="AA43">
        <v>10.5</v>
      </c>
      <c r="AB43">
        <v>6.3</v>
      </c>
      <c r="AC43">
        <v>101.11</v>
      </c>
      <c r="AD43" s="10">
        <f t="shared" si="0"/>
        <v>0.10111000000000001</v>
      </c>
      <c r="AE43">
        <f t="shared" si="1"/>
        <v>315</v>
      </c>
      <c r="AF43">
        <f t="shared" si="4"/>
        <v>34.65</v>
      </c>
      <c r="AG43">
        <f t="shared" si="3"/>
        <v>0.315</v>
      </c>
    </row>
    <row r="44" spans="1:33" x14ac:dyDescent="0.25">
      <c r="A44">
        <v>8934</v>
      </c>
      <c r="B44" t="s">
        <v>182</v>
      </c>
      <c r="C44" s="1">
        <v>41016</v>
      </c>
      <c r="D44" s="3">
        <v>2012</v>
      </c>
      <c r="E44" s="3">
        <v>4</v>
      </c>
      <c r="F44" t="s">
        <v>18</v>
      </c>
      <c r="H44" t="s">
        <v>41</v>
      </c>
      <c r="I44" t="s">
        <v>161</v>
      </c>
      <c r="J44">
        <v>7710258600</v>
      </c>
      <c r="K44" t="s">
        <v>43</v>
      </c>
      <c r="L44" t="s">
        <v>175</v>
      </c>
      <c r="M44" t="s">
        <v>22</v>
      </c>
      <c r="N44" t="s">
        <v>147</v>
      </c>
      <c r="O44" t="s">
        <v>29</v>
      </c>
      <c r="P44" t="s">
        <v>26</v>
      </c>
      <c r="Q44" t="s">
        <v>183</v>
      </c>
      <c r="R44" s="4" t="s">
        <v>73</v>
      </c>
      <c r="S44" t="s">
        <v>158</v>
      </c>
      <c r="T44" t="s">
        <v>159</v>
      </c>
      <c r="U44" t="s">
        <v>66</v>
      </c>
      <c r="V44" t="s">
        <v>61</v>
      </c>
      <c r="W44" t="s">
        <v>49</v>
      </c>
      <c r="X44" t="s">
        <v>49</v>
      </c>
      <c r="Y44">
        <v>2</v>
      </c>
      <c r="Z44">
        <v>3005901000</v>
      </c>
      <c r="AA44">
        <v>2.1</v>
      </c>
      <c r="AB44">
        <v>1.3</v>
      </c>
      <c r="AC44">
        <v>21.42</v>
      </c>
      <c r="AD44" s="10">
        <f t="shared" si="0"/>
        <v>2.1420000000000002E-2</v>
      </c>
      <c r="AE44">
        <f t="shared" si="1"/>
        <v>65</v>
      </c>
      <c r="AF44">
        <f t="shared" si="4"/>
        <v>7.15</v>
      </c>
      <c r="AG44">
        <f t="shared" si="3"/>
        <v>6.5000000000000002E-2</v>
      </c>
    </row>
    <row r="45" spans="1:33" x14ac:dyDescent="0.25">
      <c r="A45">
        <v>9507</v>
      </c>
      <c r="B45" t="s">
        <v>184</v>
      </c>
      <c r="C45" s="1">
        <v>41040</v>
      </c>
      <c r="D45" s="3">
        <v>2012</v>
      </c>
      <c r="E45" s="3">
        <v>5</v>
      </c>
      <c r="F45" t="s">
        <v>18</v>
      </c>
      <c r="H45" t="s">
        <v>41</v>
      </c>
      <c r="I45" t="s">
        <v>161</v>
      </c>
      <c r="J45">
        <v>7710258600</v>
      </c>
      <c r="K45" t="s">
        <v>43</v>
      </c>
      <c r="L45" t="s">
        <v>175</v>
      </c>
      <c r="M45" t="s">
        <v>25</v>
      </c>
      <c r="N45" t="s">
        <v>147</v>
      </c>
      <c r="O45" t="s">
        <v>29</v>
      </c>
      <c r="P45" t="s">
        <v>26</v>
      </c>
      <c r="Q45" t="s">
        <v>183</v>
      </c>
      <c r="R45" s="4" t="s">
        <v>73</v>
      </c>
      <c r="S45" t="s">
        <v>158</v>
      </c>
      <c r="T45" t="s">
        <v>159</v>
      </c>
      <c r="U45" t="s">
        <v>66</v>
      </c>
      <c r="V45" t="s">
        <v>61</v>
      </c>
      <c r="W45" t="s">
        <v>49</v>
      </c>
      <c r="X45" t="s">
        <v>49</v>
      </c>
      <c r="Y45">
        <v>3</v>
      </c>
      <c r="Z45">
        <v>3005901000</v>
      </c>
      <c r="AA45">
        <v>2.1</v>
      </c>
      <c r="AB45">
        <v>1.3</v>
      </c>
      <c r="AC45">
        <v>21.11</v>
      </c>
      <c r="AD45" s="10">
        <f t="shared" si="0"/>
        <v>2.111E-2</v>
      </c>
      <c r="AE45">
        <f t="shared" si="1"/>
        <v>65</v>
      </c>
      <c r="AF45">
        <f t="shared" si="4"/>
        <v>7.15</v>
      </c>
      <c r="AG45">
        <f t="shared" si="3"/>
        <v>6.5000000000000002E-2</v>
      </c>
    </row>
  </sheetData>
  <autoFilter ref="A1:AG33"/>
  <sortState ref="A2:AI26210">
    <sortCondition ref="R2:R26210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</dc:creator>
  <cp:lastModifiedBy>Alex</cp:lastModifiedBy>
  <dcterms:created xsi:type="dcterms:W3CDTF">2014-08-12T12:20:29Z</dcterms:created>
  <dcterms:modified xsi:type="dcterms:W3CDTF">2016-06-29T13:16:42Z</dcterms:modified>
</cp:coreProperties>
</file>